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mc:AlternateContent xmlns:mc="http://schemas.openxmlformats.org/markup-compatibility/2006">
    <mc:Choice Requires="x15">
      <x15ac:absPath xmlns:x15ac="http://schemas.microsoft.com/office/spreadsheetml/2010/11/ac" url="R:\Referat72\EFRE\Exceltool\"/>
    </mc:Choice>
  </mc:AlternateContent>
  <bookViews>
    <workbookView xWindow="0" yWindow="0" windowWidth="28800" windowHeight="13500" tabRatio="580"/>
  </bookViews>
  <sheets>
    <sheet name="0 Titelblatt" sheetId="3" r:id="rId1"/>
    <sheet name="1 Energieeffizienz" sheetId="21" r:id="rId2"/>
    <sheet name="2 Klimaneutralität" sheetId="22" r:id="rId3"/>
    <sheet name="3 Klimaresilienzprüfung" sheetId="19" r:id="rId4"/>
    <sheet name="3.1 Ermittlung Klimarisiko" sheetId="9" r:id="rId5"/>
    <sheet name="3.2 Risikobewertung" sheetId="16" r:id="rId6"/>
    <sheet name="3.3 Anpassungspotionen" sheetId="18" r:id="rId7"/>
    <sheet name="zu 3.1 Info - Exposition" sheetId="20" r:id="rId8"/>
    <sheet name="zu 3.2 Info - Risikobewertung" sheetId="14" r:id="rId9"/>
    <sheet name="3.2 Info - Wahrscheinlichkeiten" sheetId="17" r:id="rId10"/>
  </sheets>
  <externalReferences>
    <externalReference r:id="rId11"/>
  </externalReferences>
  <definedNames>
    <definedName name="_xlnm.Print_Area" localSheetId="0">'0 Titelblatt'!$B$1:$C$16</definedName>
    <definedName name="_xlnm.Print_Area" localSheetId="1">'1 Energieeffizienz'!$A$1:$A$64</definedName>
    <definedName name="_xlnm.Print_Area" localSheetId="2">'2 Klimaneutralität'!$A$1:$AC$54</definedName>
    <definedName name="_xlnm.Print_Area" localSheetId="3">'3 Klimaresilienzprüfung'!$A$1:$F$42</definedName>
    <definedName name="_xlnm.Print_Area" localSheetId="4">'3.1 Ermittlung Klimarisiko'!$A$1:$Q$195</definedName>
    <definedName name="_xlnm.Print_Area" localSheetId="5">'3.2 Risikobewertung'!$A$1:$P$70</definedName>
  </definedNames>
  <calcPr calcId="162913"/>
  <customWorkbookViews>
    <customWorkbookView name="EFRE" guid="{1CEC71CB-DC87-4065-91A5-116B4A83B718}" includePrintSettings="0" includeHiddenRowCol="0" maximized="1" xWindow="-8" yWindow="-8" windowWidth="1936" windowHeight="1176" tabRatio="580" activeSheetId="1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22" l="1"/>
  <c r="G43" i="22"/>
  <c r="G25" i="22"/>
  <c r="G49" i="22" s="1"/>
  <c r="L55" i="9" l="1"/>
  <c r="J55" i="9"/>
  <c r="H55" i="9"/>
  <c r="F55" i="9"/>
  <c r="D55" i="9"/>
  <c r="F18" i="16" l="1"/>
  <c r="G18" i="16"/>
  <c r="H18" i="16"/>
  <c r="I18" i="16"/>
  <c r="J18" i="16"/>
  <c r="E18" i="16"/>
  <c r="M58" i="9"/>
  <c r="L57" i="9" l="1"/>
  <c r="L56" i="9"/>
  <c r="J57" i="9"/>
  <c r="J56" i="9"/>
  <c r="H57" i="9"/>
  <c r="H56" i="9"/>
  <c r="F57" i="9"/>
  <c r="F56" i="9"/>
  <c r="D57" i="9"/>
  <c r="D56" i="9"/>
  <c r="H57" i="16" l="1"/>
  <c r="G57" i="16"/>
  <c r="F57" i="16"/>
  <c r="E57" i="16"/>
  <c r="D57" i="16"/>
  <c r="H56" i="16"/>
  <c r="G56" i="16"/>
  <c r="F56" i="16"/>
  <c r="E56" i="16"/>
  <c r="D56" i="16"/>
  <c r="H55" i="16"/>
  <c r="G55" i="16"/>
  <c r="F55" i="16"/>
  <c r="E55" i="16"/>
  <c r="D55" i="16"/>
  <c r="H54" i="16"/>
  <c r="G54" i="16"/>
  <c r="F54" i="16"/>
  <c r="E54" i="16"/>
  <c r="D54" i="16"/>
  <c r="H53" i="16"/>
  <c r="G53" i="16"/>
  <c r="F53" i="16"/>
  <c r="E53" i="16"/>
  <c r="D53" i="16"/>
  <c r="L58" i="9" l="1"/>
  <c r="J58" i="9" l="1"/>
  <c r="H58" i="9"/>
  <c r="F58" i="9"/>
  <c r="D58" i="9"/>
  <c r="E28" i="9" l="1"/>
  <c r="G76" i="9" s="1"/>
  <c r="G74" i="9" l="1"/>
  <c r="G75" i="9"/>
  <c r="J28" i="9"/>
  <c r="D28" i="9" l="1"/>
  <c r="I28" i="9" l="1"/>
  <c r="H28" i="9"/>
  <c r="G28" i="9"/>
  <c r="F28" i="9"/>
  <c r="E76" i="9" l="1"/>
  <c r="E74" i="9"/>
  <c r="E75" i="9"/>
  <c r="F76" i="9"/>
  <c r="F74" i="9"/>
  <c r="F75" i="9"/>
  <c r="B15" i="3" l="1"/>
</calcChain>
</file>

<file path=xl/sharedStrings.xml><?xml version="1.0" encoding="utf-8"?>
<sst xmlns="http://schemas.openxmlformats.org/spreadsheetml/2006/main" count="319" uniqueCount="239">
  <si>
    <t>Telefon:</t>
  </si>
  <si>
    <t>E-Mail:</t>
  </si>
  <si>
    <t>Gebäude</t>
  </si>
  <si>
    <t>Netzinfrastrukturen</t>
  </si>
  <si>
    <t>Abfallanlagen</t>
  </si>
  <si>
    <t>3.1</t>
  </si>
  <si>
    <t>3.1a</t>
  </si>
  <si>
    <t>3.1b</t>
  </si>
  <si>
    <t>hoch</t>
  </si>
  <si>
    <t>mittel</t>
  </si>
  <si>
    <t>niedrig</t>
  </si>
  <si>
    <t xml:space="preserve">mittel </t>
  </si>
  <si>
    <t>derzeitiges Klima</t>
  </si>
  <si>
    <t>3.1c</t>
  </si>
  <si>
    <t>gering</t>
  </si>
  <si>
    <t>3.2</t>
  </si>
  <si>
    <t>Hitze</t>
  </si>
  <si>
    <t>Dürre</t>
  </si>
  <si>
    <t>Sensitivität (höchste je Vorhabenkomponente)</t>
  </si>
  <si>
    <t>höchste Einstufung je Klimagefahr</t>
  </si>
  <si>
    <t>Exposition (derzeitiges/zukünftiges Klima) am Vorhabenstandort</t>
  </si>
  <si>
    <t>Anfälligkeit</t>
  </si>
  <si>
    <t>Schaden an Vermögenswerten</t>
  </si>
  <si>
    <t>Umwelt, Kulturerbe</t>
  </si>
  <si>
    <t>Reputation</t>
  </si>
  <si>
    <t>Sicherheit, Gesundheit</t>
  </si>
  <si>
    <t>unbedeutend</t>
  </si>
  <si>
    <t>schwerwiegend</t>
  </si>
  <si>
    <t>katastrophal</t>
  </si>
  <si>
    <t>Bitte erläuteren Sie kurz, wie Sie zu den oben gemachten Angaben gekommen sind:</t>
  </si>
  <si>
    <t>Ermittlung von Anpassungsoptionen</t>
  </si>
  <si>
    <t>3.2a</t>
  </si>
  <si>
    <t>Analyse der Auswirkungen der Klimarisiken</t>
  </si>
  <si>
    <t>3.2b</t>
  </si>
  <si>
    <t>Phase 1: Ermittlung von potenziell erheblichen Klimarisiken</t>
  </si>
  <si>
    <t>Phase 2: Risikobewertung</t>
  </si>
  <si>
    <t>Sturm</t>
  </si>
  <si>
    <t>Erwartete Lebensdauer der Infrastrukturinvestition in Jahren</t>
  </si>
  <si>
    <t>PLZ, Ort</t>
  </si>
  <si>
    <t>Straße, Hausnummer</t>
  </si>
  <si>
    <t>Bezeichnung des Vorhabens</t>
  </si>
  <si>
    <t>3. Anpassung an den Klimawandel - Klimaresilienz</t>
  </si>
  <si>
    <t>Vorhabenkomponente</t>
  </si>
  <si>
    <t>Risikobereiche</t>
  </si>
  <si>
    <t>Größenordung der Folgen</t>
  </si>
  <si>
    <t>Schaden an Vermögenswerten / technisch / operationell</t>
  </si>
  <si>
    <t>Auswirkungen können durch die normale Aktivität aufgefangen werden</t>
  </si>
  <si>
    <t>Ungünstiges Ereignis kann durch Maßnahmen zur Fortführung des Geschäftsbetriebs aufgefangen werden</t>
  </si>
  <si>
    <t>Schwerwiegendes Ereignis, das zusätzliche Sofortmaßnahmen für die Aufrechterhaltung des Geschäftsbetriebs erfordert</t>
  </si>
  <si>
    <t>Kritisches Ereignis, das außerordentliche oder Sofortmaßnahmen für die Aufrechterhaltung des Geschäftsbetriebs erfordert</t>
  </si>
  <si>
    <t>Katastrophe, die zu einem Herunterfahren oder Zusammenbruch oder zum Verlust der Anlage/des Netzes führen kann</t>
  </si>
  <si>
    <t>Sicherheit und Gesundheit</t>
  </si>
  <si>
    <t>Erste-Hilfe-Fall</t>
  </si>
  <si>
    <t>Leichte Verletzung, ärztliche Behandlung</t>
  </si>
  <si>
    <t>Schwere Verletzung oder Arbeitsausfall</t>
  </si>
  <si>
    <t>Größere oder multiple Verletzungen, bleibende Verletzung oder Behinderung</t>
  </si>
  <si>
    <t>Einzelne oder mehrere Todesfälle</t>
  </si>
  <si>
    <t>Umwelt</t>
  </si>
  <si>
    <t>Keine Auswirkungen auf Referenz-Umwelt. An der Quelle lokalisiert. Keine Wiederherstellung erforderlich</t>
  </si>
  <si>
    <t>Innerhalb der Grenzen des Standorts lokalisiert. Wiederherstellung messbar innerhalb eines Monats der Auswirkungen</t>
  </si>
  <si>
    <t>Mäßiger Schaden mit potenziell weiterreichender Auswirkung. Wiederherstellung in einem Jahr</t>
  </si>
  <si>
    <t>Erheblicher Schaden mit lokaler Auswirkung. Wiederherstellung nach mehr als einem Jahr. Nichteinhaltung der Umweltvorschriften/Genehmigung</t>
  </si>
  <si>
    <t>Erheblicher Schaden mit weitreichender Auswirkung. Wiederherstellung nach mehr als einem Jahr. Begrenzte Aussichten auf eine vollständige Wiederherstellung</t>
  </si>
  <si>
    <t>Soziales</t>
  </si>
  <si>
    <t>Keine negativen sozialen Auswirkungen</t>
  </si>
  <si>
    <t>Lokale, vorübergehende soziale Auswirkungen</t>
  </si>
  <si>
    <t>Lokale, langfristige soziale Auswirkungen</t>
  </si>
  <si>
    <t>Mangelnder Schutz armer oder schutzbedürftiger Gruppen ( 1 ). Nationale, langfristige soziale Auswirkungen</t>
  </si>
  <si>
    <t>Verlust der gesellschaftlichen Betriebsgenehmigung. Lokale Proteste</t>
  </si>
  <si>
    <t>Finanzen (für einzelne Extremereignisse oder durchschnittliche jährliche Auswirkungen) (**)</t>
  </si>
  <si>
    <t>x % IRR (***) &lt; 2 % des Umsatzes</t>
  </si>
  <si>
    <t>x % IRR 2-10 % des Umsatzes</t>
  </si>
  <si>
    <t>x % IRR 10-25 % des Umsatzes</t>
  </si>
  <si>
    <t>x % IRR 25-50 % des Umsatzes</t>
  </si>
  <si>
    <t>x % IRR &gt; 50 % des Umsatzes</t>
  </si>
  <si>
    <t>Lokale, vorübergehende Auswirkungen auf die öffentliche Meinung</t>
  </si>
  <si>
    <t>Lokale, kurzfristige Auswirkungen auf die öffentliche Meinung</t>
  </si>
  <si>
    <t>Lokale, langfristige Auswirkungen auf die öffentliche Meinung mit negativer Berichterstattung in den lokalen Medien</t>
  </si>
  <si>
    <t>Nationale, kurzfristige Auswirkungen auf die öffentliche Meinung; negative Medienberichterstattung in landesweiten Medien</t>
  </si>
  <si>
    <t>Nationale, langfristige Auswirkungen, die die Regierungsstabilität beeinträchtigen könnten</t>
  </si>
  <si>
    <t>Kultur Kulturerbe und Kultureinrichtungen</t>
  </si>
  <si>
    <t>Unbedeutende Auswirkungen</t>
  </si>
  <si>
    <t>Kurzfristige Auswirkungen Mögliche Wiederherstellung oder Reparatur</t>
  </si>
  <si>
    <t>Erheblicher Schaden mit nationalen und internationalen Auswirkungen</t>
  </si>
  <si>
    <t>Dauerhafter Verlust mit daraus resultierenden Auswirkungen auf die Gesellschaft</t>
  </si>
  <si>
    <t>( 1 ) Einschließlich Gruppen, die von natürlichen Ressourcen und dem Kulturerbe abhängig sind, um ihr Einkommen/ihre Lebensgrundlage zu sichern (selbst wenn sie nicht als arm gelten), und Gruppen, die als arm und schutzbedürftig gelten (und oft weniger anpassungsfähig sind), sowie Menschen mit Behinderungen und ältere Menschen. (*) Die hier vorgeschlagenen Rangfolgen und Werte dienen der Veranschaulichung. Es liegt bei den Projektträgern und dem Beauftragten für die Sicherung der Klimaverträglichkeit, diese zu ändern. (**) Beispielhafte Indikatoren — andere verwendbare Indikatoren, einschließlich der Kosten für: kurzfristige/langfristige Notfallmaßnahmen; Wiederherstellung von Vermögenswerten; Umweltsanierung; indirekte Kosten für die Wirtschaft, indirekte soziale Kosten. (***) Interner Zinsfuß (IRR).</t>
  </si>
  <si>
    <t xml:space="preserve">Sturm </t>
  </si>
  <si>
    <t>Ausdruck</t>
  </si>
  <si>
    <t>Qualitativ</t>
  </si>
  <si>
    <t>Indikative Skala für die Bewertung der Wahrscheinlichkeit einer Klimagefahr</t>
  </si>
  <si>
    <t>selten</t>
  </si>
  <si>
    <t>unwahrscheinlich</t>
  </si>
  <si>
    <t>wahrscheinlich</t>
  </si>
  <si>
    <t>fast sicher</t>
  </si>
  <si>
    <t>Quantitativ [%]</t>
  </si>
  <si>
    <t>sehr unwahrscheinliches Eintreten</t>
  </si>
  <si>
    <t>unwahrscheinliches Eintreten</t>
  </si>
  <si>
    <t>wahrscheinliches Eintreten</t>
  </si>
  <si>
    <t>sehr wahrscheinliches Eintreten</t>
  </si>
  <si>
    <t>Wahrscheinlichkeit</t>
  </si>
  <si>
    <t>3.2c</t>
  </si>
  <si>
    <t>insgesamt für die o.g. Risikobereiche</t>
  </si>
  <si>
    <t>Wahrscheinlichkeitsanalyse</t>
  </si>
  <si>
    <t>3.3</t>
  </si>
  <si>
    <t>zukünftiges Klima &lt;2050</t>
  </si>
  <si>
    <t>zukünftiges Klima &lt;2100</t>
  </si>
  <si>
    <t>3 Klimaresilienzprüfung EFRE 2021 - 2027</t>
  </si>
  <si>
    <t>Die Prüfung der Klimaresilienz ermittelt die Klimaanfälligkeit und bewertet das Risiko für das Fördervorhaben. Durch gezielte Anpassungsmaßnahmen an gegenwärtige und zukünftige Klimabedingungen soll das Risiko auf ein akzeptables Maß gesenkt werden. Die Klimaresilienz wird in zwei Phasen geprüft.</t>
  </si>
  <si>
    <t>Phase 1: Screening oder Prüfung</t>
  </si>
  <si>
    <t>Phase 2: Detaillierte Risikoanalyse</t>
  </si>
  <si>
    <t>Zuerst werden die Klimarisiken für das geplante Fördervorhaben (Sensitivitätsanalyse) und für den geplanten Standort (Expositionsanalyse) bestimmt. Aus der Kombination von Sensitivität und Exposition wird dann die Anfälligkeit des Fördervorhabens gegenüber Klimarisiken abgeleitet (Anfälligkeitsanalyse).</t>
  </si>
  <si>
    <t>Die mit einem mittleren oder hohen Grad der Anfälligkeit ermittelten Klimavariablen werden einer detaillierten Risikobewertung unterzogen, indem die Wahrscheinlichkeit des Eintretens von klimatischen Schadensereignissen und eine Analyse der Auswirkungen erhoben werden. Die Kombination aus Eintrittswahrscheinlichkeit und Schadensschwere (Auswirkungsgrad) führt dann im letzten Schritt zur Bewertung des Risikos.</t>
  </si>
  <si>
    <t>Posteitzahl, Ort</t>
  </si>
  <si>
    <t>Bitte geben Sie den Standort mit Adressdaten an, für welchen Sie die Expositionsanalyse durchführen.</t>
  </si>
  <si>
    <t>Vorname, Name</t>
  </si>
  <si>
    <t>Firma / Verwaltung</t>
  </si>
  <si>
    <t>Mitarbeit an</t>
  </si>
  <si>
    <t>Phase 1 Screening</t>
  </si>
  <si>
    <t>Phase 2 Detaillierte Risikoanalyse</t>
  </si>
  <si>
    <t>Ermittlung und Bewertung Anpassungsmaßnahmen</t>
  </si>
  <si>
    <t>Starkregen</t>
  </si>
  <si>
    <t>Wo finden Sie Klimadaten für Ihren Investitionsort?</t>
  </si>
  <si>
    <t xml:space="preserve">Anpassungsmaßnahmen sind dann bereits Strategien um erhebliche Klimarisiken zu minimieren. Die Anpassungsmaßnahmen sind für jedes Klimarisiko einzeln zu erarbeiten und zu bewerten und dann in den Betrieb des Förderprojektes zu integrieren. </t>
  </si>
  <si>
    <t>Tel. 0361 573942185</t>
  </si>
  <si>
    <t>Tel. 0361 573942562</t>
  </si>
  <si>
    <t>Famke.Geissler@tlubn.thueringen.de</t>
  </si>
  <si>
    <t>Mark.Schmidt@tlubn.thueringen.de</t>
  </si>
  <si>
    <t>Kontaktieren Sie uns bei Fragen rund um die Klimaresilienzprüfung</t>
  </si>
  <si>
    <t>Famke Geißler, Referentin</t>
  </si>
  <si>
    <t>Mark Schmidt, Referent</t>
  </si>
  <si>
    <t>Anlagen vor Ort</t>
  </si>
  <si>
    <t xml:space="preserve">Verkehrsverbindungen </t>
  </si>
  <si>
    <t xml:space="preserve">Klimagefahr </t>
  </si>
  <si>
    <t xml:space="preserve">Gebäude </t>
  </si>
  <si>
    <t>Außenanlagen</t>
  </si>
  <si>
    <t>Sonstiges</t>
  </si>
  <si>
    <t xml:space="preserve">Inputs </t>
  </si>
  <si>
    <t>Medien (Wasser, Energie, etc.)</t>
  </si>
  <si>
    <t>Arbeitskräfte</t>
  </si>
  <si>
    <t>Erreichbarkeit</t>
  </si>
  <si>
    <t>Abtransport</t>
  </si>
  <si>
    <t>Nachfrage</t>
  </si>
  <si>
    <r>
      <t xml:space="preserve">Überschwemmung 
</t>
    </r>
    <r>
      <rPr>
        <sz val="11"/>
        <color theme="1"/>
        <rFont val="Calibri"/>
        <family val="2"/>
        <scheme val="minor"/>
      </rPr>
      <t>(Lage)</t>
    </r>
  </si>
  <si>
    <t xml:space="preserve">Outputs </t>
  </si>
  <si>
    <t>Lieferkette</t>
  </si>
  <si>
    <t>Wert</t>
  </si>
  <si>
    <t>Gefährdung</t>
  </si>
  <si>
    <t xml:space="preserve">Wert </t>
  </si>
  <si>
    <r>
      <t xml:space="preserve">Hitze
</t>
    </r>
    <r>
      <rPr>
        <sz val="11"/>
        <color theme="1"/>
        <rFont val="Calibri"/>
        <family val="2"/>
        <scheme val="minor"/>
      </rPr>
      <t xml:space="preserve"> (Heiße Tage)</t>
    </r>
  </si>
  <si>
    <t>Schwerwiegender Schaden mit weitreichenden Auswirkungen auf die Tourismus- branche</t>
  </si>
  <si>
    <t>weitere Klimagefahr (Hagel, Blitz, Schnee)</t>
  </si>
  <si>
    <t>Über-schwemmung</t>
  </si>
  <si>
    <t>Sensitivitätsanalyse - Welche Klimagefahren sind für das Vorhaben relevant?</t>
  </si>
  <si>
    <t>Lebensdauer</t>
  </si>
  <si>
    <t>Bitte erläutern Sie kurz, wie Sie zur Einstufung der Sensitivität je Klimavariable gekommen sind.</t>
  </si>
  <si>
    <t xml:space="preserve">höchste Einstufung </t>
  </si>
  <si>
    <t>Exposition (derzeitiges und zukünftiges Klima)</t>
  </si>
  <si>
    <t xml:space="preserve">Klima </t>
  </si>
  <si>
    <r>
      <rPr>
        <sz val="14"/>
        <color theme="1"/>
        <rFont val="Calibri"/>
        <family val="2"/>
        <scheme val="minor"/>
      </rPr>
      <t xml:space="preserve">Klimavariablen </t>
    </r>
    <r>
      <rPr>
        <vertAlign val="superscript"/>
        <sz val="14"/>
        <color theme="1"/>
        <rFont val="Calibri"/>
        <family val="2"/>
        <scheme val="minor"/>
      </rPr>
      <t xml:space="preserve">* fortführende Informationen zu den Bewertungskriterien im Reiter </t>
    </r>
    <r>
      <rPr>
        <i/>
        <vertAlign val="superscript"/>
        <sz val="14"/>
        <color theme="1"/>
        <rFont val="Calibri"/>
        <family val="2"/>
        <scheme val="minor"/>
      </rPr>
      <t>3.1 Info - Exposition</t>
    </r>
  </si>
  <si>
    <t>Klimavariable</t>
  </si>
  <si>
    <t>Klimagefahr</t>
  </si>
  <si>
    <t>Weniger als 10 heiße Tage pro Jahr</t>
  </si>
  <si>
    <t>10 – 20 heiße Tage im Jahr</t>
  </si>
  <si>
    <t>Mehr als 20 heiße Tage im Jahr</t>
  </si>
  <si>
    <t>TPI &gt; 0</t>
  </si>
  <si>
    <t xml:space="preserve">TPI -10 bis  0 </t>
  </si>
  <si>
    <t>TPI &lt; -10</t>
  </si>
  <si>
    <t>Überschwemmung</t>
  </si>
  <si>
    <t xml:space="preserve">Standort außerhalb Überschwemmungsbereich HQ 200 </t>
  </si>
  <si>
    <t xml:space="preserve">größer als - 50 mm </t>
  </si>
  <si>
    <t>- 150 bis - 50 mm</t>
  </si>
  <si>
    <t>kleiner als – 150 mm</t>
  </si>
  <si>
    <t>TPI &lt; 0</t>
  </si>
  <si>
    <t>TPI  0 bis 15</t>
  </si>
  <si>
    <t>TPI &gt; 15</t>
  </si>
  <si>
    <t>Hagel</t>
  </si>
  <si>
    <t>Thüringen alle Standorte</t>
  </si>
  <si>
    <t xml:space="preserve">Blitzschlag </t>
  </si>
  <si>
    <t>0 = nicht exponiert</t>
  </si>
  <si>
    <t>1 = exponiert</t>
  </si>
  <si>
    <t>Schneelast</t>
  </si>
  <si>
    <t>Klimabereich 5 bis 7</t>
  </si>
  <si>
    <t>Klimabereich 1 bis 4</t>
  </si>
  <si>
    <t>Antragsteller:in</t>
  </si>
  <si>
    <t>Ansprechpartner:in (Name, Vorname):</t>
  </si>
  <si>
    <t>Produkte / Dienstleistungen</t>
  </si>
  <si>
    <t>Produktionsprozess</t>
  </si>
  <si>
    <t>Sozial</t>
  </si>
  <si>
    <t>Finanziell</t>
  </si>
  <si>
    <r>
      <t xml:space="preserve">Dürre 
</t>
    </r>
    <r>
      <rPr>
        <sz val="11"/>
        <color theme="1"/>
        <rFont val="Calibri"/>
        <family val="2"/>
        <scheme val="minor"/>
      </rPr>
      <t>(Klimatische Wasserbilanz)</t>
    </r>
  </si>
  <si>
    <r>
      <t xml:space="preserve">Sturm 
</t>
    </r>
    <r>
      <rPr>
        <sz val="11"/>
        <color theme="1"/>
        <rFont val="Calibri"/>
        <family val="2"/>
        <scheme val="minor"/>
      </rPr>
      <t>(TPI - Sturm)</t>
    </r>
  </si>
  <si>
    <r>
      <t xml:space="preserve">Starkregen </t>
    </r>
    <r>
      <rPr>
        <sz val="11"/>
        <color theme="1"/>
        <rFont val="Calibri"/>
        <family val="2"/>
        <scheme val="minor"/>
      </rPr>
      <t xml:space="preserve">
(TPI - Starkregen)</t>
    </r>
  </si>
  <si>
    <t>Für Tabelle 3.1b benötigen Sie Klimadaten für Ihren Investitionsstandort. Diese Daten zum aktuellen Klima und die projezierten Klimadaten für die Zukunft finden Sie auf unserer Website. Sollten Sie die notwendigen Daten nicht finden können oder weitergehende Daten benötigen, so kontaktieren Sie bitte die unten genannten Personen.</t>
  </si>
  <si>
    <t>Thüringer Landesamt für Umwelt, Bergbau und Naturschutz (TLUBN)</t>
  </si>
  <si>
    <t>Die Klimaresilienzprüfung wird von einem Team von Expert:innen durchgeführt. Die Expert:innen (zum Beispiel: Ingenieur:innen, Architekt:innen, Planer:innen, Wissen-schaftler:innen) sind über das geplante Fördervorhaben und/oder den geplanten Standort gut informiert. Bitte benennen Sie die Mitglieder des Expert:innenteams für ihr Vorhaben.</t>
  </si>
  <si>
    <t>Das TLUBN schlägt die bereits eingefüllten (und nochmal im Kommentarfeld hinterlegten) Wahrscheinlichkeiten für die Klimavariablen vor. Sie können aufgrund kurzer Lebensdauer oder Exponiertheit des Standortes auch zu anderen Wahrscheinlichkeitsangaben kommen. Bitte begründen Sie ggf. diese Abweichungen und erläuteren kurz, wie Sie zu diesen Angaben gekommen sind.</t>
  </si>
  <si>
    <t>Bitte stellen Sie im Textfeld dar, durch welche Anpassungsmaßnahmen die durch Sie ermittelten erheblichen Klimarisiken für das Vorhaben auf ein für Sie akzeptables Niveau herabgesetzt wurden. Welchen Einfluss hatte dies auf die Vorhabenkonzipierung? Gehen Sie dabei auf jedes Klimarisiko gesondert ein. Berücksichtigen Sie ebenso die unionsweiten und ggf. nationalen, regionalen und lokalen Strategien und Pläne zur Anpassung an den Klimawandel. Sind Überwachungsmaßnahmen notwendig?</t>
  </si>
  <si>
    <t>Risiko</t>
  </si>
  <si>
    <t xml:space="preserve">Im Folgenden weiter zu betrachten sind die Klimagefahren, die im orange und gelb hinterlegten Bereich erscheinen. Für diese Klimagefahren ist eine Risikoanalyse notwendig. Weiter mit Reiter 3.2  Risikobewertung. </t>
  </si>
  <si>
    <t>Standort innerhalb Überschwemmungsbereich HQ 200</t>
  </si>
  <si>
    <t>Standort innerhalb Überschwemmungsbereich HQ 100</t>
  </si>
  <si>
    <t>-</t>
  </si>
  <si>
    <t>Auswirkungen wesentlicher Klimarisiken</t>
  </si>
  <si>
    <r>
      <t>Risikobewertung</t>
    </r>
    <r>
      <rPr>
        <sz val="11"/>
        <color theme="1"/>
        <rFont val="Calibri"/>
        <family val="2"/>
        <scheme val="minor"/>
      </rPr>
      <t xml:space="preserve"> </t>
    </r>
  </si>
  <si>
    <t>Die Risikobewertung ergibt sich automatisch aus der Analyse der Auswirkungen der Klimarisiken (Tab. 3.2a) und der Wahrscheinlichkeitsanalyse (Tab. 3.2b).</t>
  </si>
  <si>
    <t>Anfälligkeitsanalyse des Vorhabens am Vorhabensstandort</t>
  </si>
  <si>
    <t>Die Anfälligkeitsanalyse ergibt sich automatisch aus der Sensitivitätsanalyse (Tab. 3.1a) und der Exposition (Tab. 3.1b)</t>
  </si>
  <si>
    <t>Textfeld</t>
  </si>
  <si>
    <t>Risikobewertung für Tabelle 3.2a - Analyse der Auswirkungen der Klimarisiken</t>
  </si>
  <si>
    <t>Klimagefahrenbewertung für Tabelle 3.1b - Exposition am Vorhabenstandort</t>
  </si>
  <si>
    <t>Wahrscheinlichkeitsbewertung für Tabelle 3.2b - Wahrscheinlichkeitsanalyse</t>
  </si>
  <si>
    <t>Bitte füllen Sie nur eine Zeile für das zukünftige Klima aus, je nachdem für welche Lebensdauer die Infrastruktur aufgebaut wird. Infrastrukuren mit einer Lebensdauer von länger als 2050 werden in Zeile &lt;2100  eingetragen. Die entsprechenden Daten finden Sie unter:</t>
  </si>
  <si>
    <t>Bitte erläutern Sie kurz, welches Risikoniveau für Sie akzeptabel ist und Sie als Projektträger:in zu tragen bereit sind, so dass Anpassungsmaßnahmen nur bis zu diesem Risikoniveau notwendig sind.</t>
  </si>
  <si>
    <t>Ermittlung von Anpassungsoptionen, für die Risikobereiche, die bei der Risikobewertung in die Bereiche orange oder rot eingeordnet wurden.</t>
  </si>
  <si>
    <t>https://tlubn.thueringen.de/klima/resilienz</t>
  </si>
  <si>
    <t xml:space="preserve">Im Folgenden weiter zu betrachten sind die Klimagefahren, die im rot und orange hinterlegten Bereich erscheinen. Für diese Klimagefahren ist eine Erläuterung zu Anpassungsmaßnahmen (3.3 Anpassungoptionen) oder dem zu tragenden Risikoniveau notwendig. Weiter mit Reiter 3.3 Anpassungsoptionen. </t>
  </si>
  <si>
    <t>1. Energieeffizienz an erster Stelle</t>
  </si>
  <si>
    <t>Mit dem zentralen europäischen Grundsatz „Energieeffizienz an erster Stelle“ soll die sichere, nachhaltige, wettbewerbsfähige und erschwingliche Energieversorgung in der EU sichergestellt werden. Dies bedeutet für die Vorhaben eine größtmögliche Berücksichtigung (auch möglicher alternativer) Energieeffizienzmaßnahmen für eine effizientere Energienachfrage und Energieversorgung. 
Bitte bestätigen Sie die Einhaltung dieses Grundsatzes und erläutern Sie, welche Maßnahmen ergriffen wurden, um diesem Grundsatz im vorliegenden Vorhaben Rechnung zu tragen. Gehen Sie dabei bitte auch auf folgende Fragen ein:
a) Wie sorgen Sie dafür, dass Ihr Vorhaben so wenig Betriebsenergie wie möglich benötigt?
b) Aus welchen Energiequellen wird ihr Vorhaben gespeist?
c) Kann für Ihr Vorhaben Energie aus Sektorenkopplung genutzt werden?</t>
  </si>
  <si>
    <t>2. Eindämmung des Klimawandels - Klimaneutralität</t>
  </si>
  <si>
    <t>2.1</t>
  </si>
  <si>
    <t>Absolute Treibhausgasemissionen - nach Maßnahme</t>
  </si>
  <si>
    <r>
      <t xml:space="preserve">Die EU-Kommission verlangt eine Berechnung des „Treibhausgas-Fußabdrucks“, also der absoluten Treibhausgasemissionen der geförderten Infrastrukturinvestition. Dazu werden Angaben eines durchschnittlichen Betriebsjahres in den drei untenstehenden „Scopes“ benötigt. Weiterführende Informationen erhalten Sie beim Klick auf die auszufüllenden Kästchen oder in den FAQ (Link am Blattende). Die "absoluten Treibhausgasemissionen sind die Werte nach Durchführung der Maßnahme. Dazu sind die Werte der voraussichtlichen Bedarfe anzusetzen (z.B. Energiebedarfsberechnung nach GEG). </t>
    </r>
    <r>
      <rPr>
        <sz val="11"/>
        <color theme="1"/>
        <rFont val="Calibri"/>
        <family val="2"/>
        <scheme val="minor"/>
      </rPr>
      <t xml:space="preserve"> Zur Ermittlung der CO</t>
    </r>
    <r>
      <rPr>
        <vertAlign val="subscript"/>
        <sz val="11"/>
        <color theme="1"/>
        <rFont val="Calibri"/>
        <family val="2"/>
        <scheme val="minor"/>
      </rPr>
      <t>2</t>
    </r>
    <r>
      <rPr>
        <sz val="11"/>
        <color theme="1"/>
        <rFont val="Calibri"/>
        <family val="2"/>
        <scheme val="minor"/>
      </rPr>
      <t xml:space="preserve">-Emissionen (Scopes) können Sie sich an die ThEGA wenden (Kontaktdaten finden Sie auf dem Deckblatt). 
Bitte fügen Sie die Unterlagen, aus denen die Berechnungen hervorgehen, als Anlage bei. Aus diesen Unterlagen sollte auch die gewählte Bilanzgrenze sowie die berücksichtigten Emissionskategorien in Scope 3 ersichtlich sein.
</t>
    </r>
  </si>
  <si>
    <t>Scope 1:</t>
  </si>
  <si>
    <r>
      <t>tCO</t>
    </r>
    <r>
      <rPr>
        <vertAlign val="subscript"/>
        <sz val="11"/>
        <color theme="1"/>
        <rFont val="Calibri"/>
        <family val="2"/>
        <scheme val="minor"/>
      </rPr>
      <t>2</t>
    </r>
    <r>
      <rPr>
        <sz val="11"/>
        <color theme="1"/>
        <rFont val="Calibri"/>
        <family val="2"/>
        <scheme val="minor"/>
      </rPr>
      <t>äq/Jahr</t>
    </r>
  </si>
  <si>
    <t>Scope 2:</t>
  </si>
  <si>
    <t>Scope 3 (vor-/nachgelagerte Wertschöpfungskette):</t>
  </si>
  <si>
    <t>Absolute Emissionen (gesamt):</t>
  </si>
  <si>
    <t>2.2</t>
  </si>
  <si>
    <t>Referenz-Szenario "ohne Projekt" - vor Maßnahme</t>
  </si>
  <si>
    <t>Dies sind die Emissionen des bestehenden Objketes (Bestand), also "ohne Projekt"= ohne Maßnahme. Ggf. gibt es keinen Bestand, dann ist ein typisches Szenario eines vergleichbaren Objektes zu verwenden. Für Gebäude gibt es abhängig von Typ/Nutzung, Größe und der Gebäudealtersklasse entsprechende Vergleichswerte.
Bitte fügen Sie die Unterlagen, aus denen die Beschreibung des Referenz-Szenarios "ohne Projekt" und die Berechnungen hervorgehen, als Anlage bei. Aus diesen Unterlagen sollte auch die gewählte Bilanzgrenze sowie die berücksichtigten Emissionskategorien in Scope 3 ersichtlich sein.</t>
  </si>
  <si>
    <t>Referenz-Emissionen (gesamt):</t>
  </si>
  <si>
    <t>2.3</t>
  </si>
  <si>
    <t xml:space="preserve"> relative Treibhausgasemissionen</t>
  </si>
  <si>
    <t xml:space="preserve">Die relativen Emissionen sind die Differenz zwischen o.a. absoluten Emissionen und den Referenz-Emissionen des Szenarios "ohne Projekt", ebenfalls für ein typisches Betriebsjahr. </t>
  </si>
  <si>
    <t>Relative Emissionen</t>
  </si>
  <si>
    <r>
      <t>Falls die absoluten und/oder die relativen Emissionen 20.000 tCO</t>
    </r>
    <r>
      <rPr>
        <vertAlign val="subscript"/>
        <sz val="11"/>
        <color theme="1"/>
        <rFont val="Calibri"/>
        <family val="2"/>
        <scheme val="minor"/>
      </rPr>
      <t>2</t>
    </r>
    <r>
      <rPr>
        <sz val="11"/>
        <color theme="1"/>
        <rFont val="Calibri"/>
        <family val="2"/>
        <scheme val="minor"/>
      </rPr>
      <t>äq/Jahr überschreiten, muss auch die detaillierte Auswertung der Klimaneutralitätsprüfung absolviert werden. Wenden Sie sich in dem Fall bitte an die Thüringer Energieagentur (ThEGA). Für alle anderen Vorhaben reicht die Ermittlung des CO</t>
    </r>
    <r>
      <rPr>
        <vertAlign val="subscript"/>
        <sz val="11"/>
        <color theme="1"/>
        <rFont val="Calibri"/>
        <family val="2"/>
        <scheme val="minor"/>
      </rPr>
      <t>2</t>
    </r>
    <r>
      <rPr>
        <sz val="11"/>
        <color theme="1"/>
        <rFont val="Calibri"/>
        <family val="2"/>
        <scheme val="minor"/>
      </rPr>
      <t>-Fußabdrucks mit diesem Prüfungsschritt aus.</t>
    </r>
  </si>
  <si>
    <t>Link zu den FAQ der ThEGA</t>
  </si>
  <si>
    <r>
      <t>Risikobereich*</t>
    </r>
    <r>
      <rPr>
        <b/>
        <vertAlign val="superscript"/>
        <sz val="11"/>
        <color theme="1"/>
        <rFont val="Calibri"/>
        <family val="2"/>
        <scheme val="minor"/>
      </rPr>
      <t xml:space="preserve"> 
3.2 fortführende Informationen zu den Bewertungskriterien im Reiter 3.2 Info - Risikobewertung</t>
    </r>
  </si>
  <si>
    <r>
      <t xml:space="preserve">Wahrscheinlichkeit* 
</t>
    </r>
    <r>
      <rPr>
        <b/>
        <vertAlign val="superscript"/>
        <sz val="11"/>
        <color theme="1"/>
        <rFont val="Calibri"/>
        <family val="2"/>
        <scheme val="minor"/>
      </rPr>
      <t xml:space="preserve">3.2 fortführende Informationen zu den Bewertungskriterien im Reiter 3.3 Info - Wahrscheinlichkeiten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</si>
</sst>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quot;Jahre&quot;"/>
    <numFmt numFmtId="165" formatCode="_-* #,##0_-;\-* #,##0_-;_-* &quot;-&quot;??_-;_-@_-"/>
    <numFmt numFmtId="166" formatCode="#,##0.0_ ;\-#,##0.0\ "/>
  </numFmts>
  <fonts count="34">
    <font>
      <sz val="11"/>
      <color theme="1"/>
      <name val="Calibri"/>
      <family val="2"/>
      <scheme val="minor"/>
    </font>
    <font>
      <u/>
      <sz val="11"/>
      <color theme="1"/>
      <name val="Calibri"/>
      <family val="2"/>
      <scheme val="minor"/>
    </font>
    <font>
      <b/>
      <sz val="11"/>
      <color theme="1"/>
      <name val="Calibri"/>
      <family val="2"/>
      <scheme val="minor"/>
    </font>
    <font>
      <b/>
      <sz val="11"/>
      <color rgb="FF000000"/>
      <name val="Calibri"/>
      <family val="2"/>
      <scheme val="minor"/>
    </font>
    <font>
      <sz val="10"/>
      <color theme="1"/>
      <name val="Arial"/>
      <family val="2"/>
    </font>
    <font>
      <sz val="18"/>
      <name val="Calibri"/>
      <family val="2"/>
      <scheme val="minor"/>
    </font>
    <font>
      <sz val="12"/>
      <color theme="1"/>
      <name val="Calibri"/>
      <family val="2"/>
      <scheme val="minor"/>
    </font>
    <font>
      <sz val="16"/>
      <color rgb="FFFFFFFF"/>
      <name val="Calibri"/>
      <family val="2"/>
      <scheme val="minor"/>
    </font>
    <font>
      <sz val="10"/>
      <color theme="1"/>
      <name val="Arial Unicode MS"/>
    </font>
    <font>
      <b/>
      <u/>
      <sz val="11"/>
      <color theme="1"/>
      <name val="Calibri"/>
      <family val="2"/>
      <scheme val="minor"/>
    </font>
    <font>
      <sz val="9"/>
      <color theme="1"/>
      <name val="Calibri"/>
      <family val="2"/>
      <scheme val="minor"/>
    </font>
    <font>
      <sz val="18"/>
      <color theme="1"/>
      <name val="Calibri"/>
      <family val="2"/>
      <scheme val="minor"/>
    </font>
    <font>
      <b/>
      <sz val="12"/>
      <color theme="1"/>
      <name val="Calibri"/>
      <family val="2"/>
      <scheme val="minor"/>
    </font>
    <font>
      <u/>
      <sz val="11"/>
      <color theme="10"/>
      <name val="Calibri"/>
      <family val="2"/>
      <scheme val="minor"/>
    </font>
    <font>
      <sz val="11"/>
      <color theme="0" tint="-0.499984740745262"/>
      <name val="Calibri"/>
      <family val="2"/>
      <scheme val="minor"/>
    </font>
    <font>
      <sz val="16"/>
      <name val="Calibri"/>
      <family val="2"/>
      <scheme val="minor"/>
    </font>
    <font>
      <sz val="11"/>
      <color theme="0"/>
      <name val="Calibri"/>
      <family val="2"/>
      <scheme val="minor"/>
    </font>
    <font>
      <sz val="14"/>
      <color theme="1"/>
      <name val="Calibri"/>
      <family val="2"/>
      <scheme val="minor"/>
    </font>
    <font>
      <vertAlign val="superscript"/>
      <sz val="14"/>
      <color theme="1"/>
      <name val="Calibri"/>
      <family val="2"/>
      <scheme val="minor"/>
    </font>
    <font>
      <i/>
      <vertAlign val="superscript"/>
      <sz val="14"/>
      <color theme="1"/>
      <name val="Calibri"/>
      <family val="2"/>
      <scheme val="minor"/>
    </font>
    <font>
      <sz val="18"/>
      <name val="Arial"/>
      <family val="2"/>
    </font>
    <font>
      <b/>
      <sz val="10"/>
      <color rgb="FFFFFFFF"/>
      <name val="Source Sans 3"/>
      <family val="2"/>
    </font>
    <font>
      <sz val="10"/>
      <color rgb="FF000000"/>
      <name val="Source Sans 3"/>
      <family val="2"/>
    </font>
    <font>
      <b/>
      <sz val="11"/>
      <color rgb="FFFFFFFF"/>
      <name val="Calibri"/>
      <family val="2"/>
      <scheme val="minor"/>
    </font>
    <font>
      <sz val="11"/>
      <color rgb="FF000000"/>
      <name val="Calibri"/>
      <family val="2"/>
      <scheme val="minor"/>
    </font>
    <font>
      <sz val="11"/>
      <color theme="1" tint="0.499984740745262"/>
      <name val="Calibri"/>
      <family val="2"/>
      <scheme val="minor"/>
    </font>
    <font>
      <sz val="11"/>
      <color theme="1"/>
      <name val="Calibri"/>
      <family val="2"/>
      <scheme val="minor"/>
    </font>
    <font>
      <sz val="16"/>
      <color theme="1"/>
      <name val="Calibri"/>
      <family val="2"/>
      <scheme val="minor"/>
    </font>
    <font>
      <sz val="14"/>
      <name val="Calibri"/>
      <family val="2"/>
      <scheme val="minor"/>
    </font>
    <font>
      <sz val="10"/>
      <color theme="1"/>
      <name val="Calibri"/>
      <family val="2"/>
      <scheme val="minor"/>
    </font>
    <font>
      <sz val="10"/>
      <color rgb="FFFF0000"/>
      <name val="Calibri"/>
      <family val="2"/>
      <scheme val="minor"/>
    </font>
    <font>
      <vertAlign val="subscript"/>
      <sz val="11"/>
      <color theme="1"/>
      <name val="Calibri"/>
      <family val="2"/>
      <scheme val="minor"/>
    </font>
    <font>
      <sz val="12"/>
      <name val="Calibri"/>
      <family val="2"/>
      <scheme val="minor"/>
    </font>
    <font>
      <b/>
      <vertAlign val="superscript"/>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C000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rgb="FF0089C1"/>
        <bgColor indexed="64"/>
      </patternFill>
    </fill>
    <fill>
      <patternFill patternType="solid">
        <fgColor rgb="FFE7EDF4"/>
        <bgColor indexed="64"/>
      </patternFill>
    </fill>
    <fill>
      <patternFill patternType="solid">
        <fgColor rgb="FFCBDAE9"/>
        <bgColor indexed="64"/>
      </patternFill>
    </fill>
    <fill>
      <patternFill patternType="solid">
        <fgColor rgb="FFFFFF00"/>
        <bgColor indexed="64"/>
      </patternFill>
    </fill>
    <fill>
      <patternFill patternType="solid">
        <fgColor rgb="FF92D050"/>
        <bgColor indexed="64"/>
      </patternFill>
    </fill>
  </fills>
  <borders count="2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4" fillId="0" borderId="0"/>
    <xf numFmtId="0" fontId="13" fillId="0" borderId="0" applyNumberFormat="0" applyFill="0" applyBorder="0" applyAlignment="0" applyProtection="0"/>
    <xf numFmtId="43" fontId="26" fillId="0" borderId="0" applyFont="0" applyFill="0" applyBorder="0" applyAlignment="0" applyProtection="0"/>
  </cellStyleXfs>
  <cellXfs count="251">
    <xf numFmtId="0" fontId="0" fillId="0" borderId="0" xfId="0"/>
    <xf numFmtId="0" fontId="0" fillId="3" borderId="0" xfId="0" applyFill="1"/>
    <xf numFmtId="0" fontId="0" fillId="3" borderId="0" xfId="0" applyFont="1" applyFill="1"/>
    <xf numFmtId="0" fontId="0" fillId="3" borderId="0" xfId="0" applyFill="1" applyAlignment="1">
      <alignment vertical="top"/>
    </xf>
    <xf numFmtId="0" fontId="0" fillId="2" borderId="0" xfId="0" applyFill="1" applyBorder="1" applyAlignment="1">
      <alignment vertical="top"/>
    </xf>
    <xf numFmtId="49" fontId="0" fillId="3" borderId="0" xfId="0" applyNumberFormat="1" applyFill="1" applyAlignment="1">
      <alignment horizontal="right" vertical="top"/>
    </xf>
    <xf numFmtId="0" fontId="0" fillId="0" borderId="0" xfId="0" applyFont="1" applyFill="1"/>
    <xf numFmtId="49" fontId="0" fillId="0" borderId="0" xfId="0" applyNumberFormat="1"/>
    <xf numFmtId="49" fontId="2" fillId="0" borderId="0" xfId="0" applyNumberFormat="1" applyFont="1"/>
    <xf numFmtId="49" fontId="2" fillId="0" borderId="0" xfId="0" applyNumberFormat="1" applyFont="1" applyAlignment="1">
      <alignment vertical="center"/>
    </xf>
    <xf numFmtId="0" fontId="0" fillId="0" borderId="11" xfId="0" applyBorder="1"/>
    <xf numFmtId="0" fontId="10" fillId="2" borderId="0" xfId="0" applyFont="1" applyFill="1" applyAlignment="1">
      <alignment vertical="center"/>
    </xf>
    <xf numFmtId="0" fontId="0" fillId="2" borderId="0" xfId="0" applyFill="1"/>
    <xf numFmtId="49" fontId="0" fillId="2" borderId="0" xfId="0" applyNumberFormat="1" applyFill="1"/>
    <xf numFmtId="49" fontId="1" fillId="2" borderId="0" xfId="0" applyNumberFormat="1" applyFont="1" applyFill="1"/>
    <xf numFmtId="49" fontId="2" fillId="2" borderId="0" xfId="0" applyNumberFormat="1" applyFont="1" applyFill="1"/>
    <xf numFmtId="49" fontId="2" fillId="2" borderId="0" xfId="0" applyNumberFormat="1" applyFont="1" applyFill="1" applyBorder="1"/>
    <xf numFmtId="49" fontId="2" fillId="2" borderId="4" xfId="0" applyNumberFormat="1" applyFont="1" applyFill="1" applyBorder="1" applyAlignment="1">
      <alignment horizontal="center" vertical="center" wrapText="1"/>
    </xf>
    <xf numFmtId="49" fontId="2" fillId="2" borderId="0" xfId="0" applyNumberFormat="1" applyFont="1" applyFill="1" applyAlignment="1">
      <alignment vertical="center"/>
    </xf>
    <xf numFmtId="49" fontId="0" fillId="2" borderId="0" xfId="0" applyNumberFormat="1" applyFill="1" applyBorder="1" applyAlignment="1">
      <alignment vertical="top"/>
    </xf>
    <xf numFmtId="49" fontId="0" fillId="2" borderId="0" xfId="0" applyNumberFormat="1" applyFill="1" applyBorder="1" applyAlignment="1">
      <alignment horizontal="left" vertical="top"/>
    </xf>
    <xf numFmtId="49" fontId="0" fillId="2" borderId="0" xfId="0" applyNumberFormat="1" applyFont="1" applyFill="1"/>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0" fillId="2" borderId="4" xfId="0" applyNumberFormat="1" applyFill="1" applyBorder="1" applyAlignment="1">
      <alignment horizontal="center" vertical="center"/>
    </xf>
    <xf numFmtId="49" fontId="0" fillId="2" borderId="0" xfId="0" applyNumberFormat="1" applyFill="1" applyBorder="1"/>
    <xf numFmtId="49" fontId="0" fillId="2" borderId="0" xfId="0" applyNumberFormat="1" applyFill="1" applyAlignment="1"/>
    <xf numFmtId="49" fontId="9" fillId="2" borderId="0" xfId="0" applyNumberFormat="1" applyFont="1" applyFill="1"/>
    <xf numFmtId="49" fontId="0" fillId="2" borderId="0" xfId="0" applyNumberFormat="1" applyFill="1" applyBorder="1" applyAlignment="1"/>
    <xf numFmtId="49" fontId="0" fillId="2" borderId="0" xfId="0" applyNumberFormat="1" applyFill="1" applyBorder="1" applyAlignment="1">
      <alignment horizontal="left"/>
    </xf>
    <xf numFmtId="49" fontId="1" fillId="2" borderId="0" xfId="0" applyNumberFormat="1" applyFont="1" applyFill="1" applyBorder="1" applyAlignment="1">
      <alignment horizontal="left"/>
    </xf>
    <xf numFmtId="0" fontId="0" fillId="10" borderId="0" xfId="0" applyFill="1"/>
    <xf numFmtId="0" fontId="0" fillId="2" borderId="4" xfId="0" applyFill="1" applyBorder="1" applyAlignment="1">
      <alignment horizontal="left" vertical="top" wrapText="1"/>
    </xf>
    <xf numFmtId="0" fontId="0" fillId="2" borderId="0" xfId="0" applyFill="1" applyBorder="1"/>
    <xf numFmtId="0" fontId="0" fillId="2" borderId="2" xfId="0" applyFill="1" applyBorder="1"/>
    <xf numFmtId="0" fontId="0" fillId="2" borderId="4" xfId="0" applyFill="1" applyBorder="1" applyAlignment="1">
      <alignment horizontal="center" vertical="top" wrapText="1"/>
    </xf>
    <xf numFmtId="0" fontId="2" fillId="2" borderId="4" xfId="0" applyFont="1" applyFill="1" applyBorder="1"/>
    <xf numFmtId="0" fontId="0" fillId="2" borderId="4" xfId="0" applyFill="1" applyBorder="1" applyAlignment="1">
      <alignment vertical="top" wrapText="1"/>
    </xf>
    <xf numFmtId="49" fontId="0" fillId="2" borderId="0" xfId="0" applyNumberFormat="1" applyFill="1" applyAlignment="1">
      <alignment horizontal="right" vertical="top"/>
    </xf>
    <xf numFmtId="0" fontId="0" fillId="2" borderId="0" xfId="0" applyFill="1" applyAlignment="1">
      <alignment vertical="top"/>
    </xf>
    <xf numFmtId="0" fontId="2" fillId="0" borderId="4" xfId="0" applyFont="1" applyBorder="1" applyAlignment="1">
      <alignment vertical="center" wrapText="1"/>
    </xf>
    <xf numFmtId="49" fontId="2" fillId="2" borderId="4"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7" fillId="13" borderId="0" xfId="0" applyFont="1" applyFill="1" applyBorder="1" applyAlignment="1">
      <alignment vertical="top"/>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49" fontId="2" fillId="0" borderId="4" xfId="0" applyNumberFormat="1" applyFont="1" applyBorder="1" applyAlignment="1">
      <alignment horizontal="center" vertical="center"/>
    </xf>
    <xf numFmtId="49" fontId="2" fillId="0" borderId="4" xfId="0" applyNumberFormat="1" applyFont="1" applyBorder="1" applyAlignment="1">
      <alignment horizontal="center" vertical="center" wrapText="1"/>
    </xf>
    <xf numFmtId="49" fontId="2" fillId="2" borderId="0" xfId="0" applyNumberFormat="1" applyFont="1" applyFill="1" applyBorder="1" applyAlignment="1">
      <alignment vertical="center"/>
    </xf>
    <xf numFmtId="0" fontId="21" fillId="2" borderId="16" xfId="0" applyFont="1" applyFill="1" applyBorder="1" applyAlignment="1">
      <alignment horizontal="center" vertical="center" wrapText="1" readingOrder="1"/>
    </xf>
    <xf numFmtId="0" fontId="22" fillId="2" borderId="20" xfId="0" applyFont="1" applyFill="1" applyBorder="1" applyAlignment="1">
      <alignment horizontal="left" vertical="center" wrapText="1" readingOrder="1"/>
    </xf>
    <xf numFmtId="0" fontId="22" fillId="2" borderId="21" xfId="0" applyFont="1" applyFill="1" applyBorder="1" applyAlignment="1">
      <alignment horizontal="left" vertical="center" wrapText="1" readingOrder="1"/>
    </xf>
    <xf numFmtId="0" fontId="20" fillId="2" borderId="21" xfId="0" applyFont="1" applyFill="1" applyBorder="1" applyAlignment="1">
      <alignment vertical="top" wrapText="1"/>
    </xf>
    <xf numFmtId="49" fontId="0" fillId="2" borderId="0" xfId="0" applyNumberFormat="1" applyFill="1" applyAlignment="1">
      <alignment horizontal="left" vertical="top" wrapText="1"/>
    </xf>
    <xf numFmtId="0" fontId="2" fillId="2" borderId="7" xfId="0" applyFont="1" applyFill="1" applyBorder="1" applyAlignment="1">
      <alignment horizontal="center" vertical="center" wrapText="1"/>
    </xf>
    <xf numFmtId="0" fontId="0" fillId="2" borderId="0" xfId="0" applyFont="1" applyFill="1"/>
    <xf numFmtId="0" fontId="2" fillId="2" borderId="0" xfId="0" applyFont="1" applyFill="1"/>
    <xf numFmtId="0" fontId="3" fillId="2" borderId="0" xfId="0" applyFont="1" applyFill="1"/>
    <xf numFmtId="0" fontId="0" fillId="2" borderId="0" xfId="0" applyFont="1" applyFill="1" applyBorder="1"/>
    <xf numFmtId="0" fontId="0" fillId="2" borderId="0" xfId="0" applyFont="1" applyFill="1" applyAlignment="1">
      <alignment wrapText="1"/>
    </xf>
    <xf numFmtId="0" fontId="0" fillId="2" borderId="0" xfId="0" applyFont="1" applyFill="1" applyBorder="1" applyAlignment="1"/>
    <xf numFmtId="49" fontId="0" fillId="2" borderId="4" xfId="0" applyNumberFormat="1" applyFill="1" applyBorder="1" applyAlignment="1" applyProtection="1">
      <alignment horizontal="center" vertical="center"/>
    </xf>
    <xf numFmtId="49" fontId="0" fillId="0" borderId="4" xfId="0" applyNumberFormat="1" applyBorder="1" applyAlignment="1">
      <alignment horizontal="center" vertical="center"/>
    </xf>
    <xf numFmtId="49" fontId="0" fillId="0" borderId="4" xfId="0" applyNumberFormat="1" applyBorder="1" applyAlignment="1">
      <alignment horizontal="center" vertical="center" wrapText="1"/>
    </xf>
    <xf numFmtId="0" fontId="23" fillId="14" borderId="16" xfId="0" applyFont="1" applyFill="1" applyBorder="1" applyAlignment="1">
      <alignment horizontal="center" vertical="center" wrapText="1" readingOrder="1"/>
    </xf>
    <xf numFmtId="0" fontId="23" fillId="14" borderId="20" xfId="0" applyFont="1" applyFill="1" applyBorder="1" applyAlignment="1">
      <alignment horizontal="left" vertical="center" wrapText="1" readingOrder="1"/>
    </xf>
    <xf numFmtId="0" fontId="23" fillId="14" borderId="20" xfId="0" applyFont="1" applyFill="1" applyBorder="1" applyAlignment="1">
      <alignment horizontal="center" vertical="center" wrapText="1" readingOrder="1"/>
    </xf>
    <xf numFmtId="0" fontId="23" fillId="14" borderId="21" xfId="0" applyFont="1" applyFill="1" applyBorder="1" applyAlignment="1">
      <alignment horizontal="left" vertical="center" wrapText="1" readingOrder="1"/>
    </xf>
    <xf numFmtId="0" fontId="24" fillId="15" borderId="21" xfId="0" applyFont="1" applyFill="1" applyBorder="1" applyAlignment="1">
      <alignment horizontal="center" vertical="center" wrapText="1" readingOrder="1"/>
    </xf>
    <xf numFmtId="0" fontId="24" fillId="16" borderId="21" xfId="0" applyFont="1" applyFill="1" applyBorder="1" applyAlignment="1">
      <alignment horizontal="center" vertical="center" wrapText="1" readingOrder="1"/>
    </xf>
    <xf numFmtId="0" fontId="0" fillId="2" borderId="4" xfId="0" applyFont="1" applyFill="1" applyBorder="1" applyAlignment="1" applyProtection="1">
      <alignment horizontal="center" wrapText="1"/>
      <protection locked="0"/>
    </xf>
    <xf numFmtId="164" fontId="0" fillId="2" borderId="4" xfId="0" applyNumberFormat="1" applyFont="1" applyFill="1" applyBorder="1" applyAlignment="1" applyProtection="1">
      <alignment vertical="center"/>
      <protection locked="0"/>
    </xf>
    <xf numFmtId="0" fontId="0" fillId="0" borderId="4" xfId="0" applyBorder="1" applyAlignment="1" applyProtection="1">
      <alignment vertical="center" wrapText="1"/>
      <protection locked="0"/>
    </xf>
    <xf numFmtId="0" fontId="0" fillId="0" borderId="4" xfId="0" applyBorder="1" applyAlignment="1" applyProtection="1">
      <alignment horizontal="center" vertical="center" wrapText="1"/>
      <protection locked="0"/>
    </xf>
    <xf numFmtId="0" fontId="0" fillId="0" borderId="4" xfId="0" applyBorder="1" applyProtection="1">
      <protection locked="0"/>
    </xf>
    <xf numFmtId="0" fontId="13" fillId="2" borderId="0" xfId="2" applyFill="1" applyAlignment="1" applyProtection="1">
      <alignment vertical="top"/>
      <protection locked="0"/>
    </xf>
    <xf numFmtId="0" fontId="13" fillId="2" borderId="0" xfId="2" applyFill="1" applyProtection="1">
      <protection locked="0"/>
    </xf>
    <xf numFmtId="49" fontId="0" fillId="2" borderId="4" xfId="0" applyNumberFormat="1" applyFill="1" applyBorder="1" applyAlignment="1" applyProtection="1">
      <alignment horizontal="center" vertical="center"/>
      <protection locked="0"/>
    </xf>
    <xf numFmtId="0" fontId="0" fillId="2" borderId="4" xfId="0" applyNumberForma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4" xfId="0" applyNumberForma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8" fillId="5" borderId="4" xfId="0" applyNumberFormat="1" applyFont="1" applyFill="1" applyBorder="1" applyAlignment="1" applyProtection="1">
      <alignment horizontal="center" vertical="center" wrapText="1"/>
      <protection hidden="1"/>
    </xf>
    <xf numFmtId="0" fontId="8" fillId="6" borderId="4" xfId="0" applyNumberFormat="1" applyFont="1" applyFill="1" applyBorder="1" applyAlignment="1" applyProtection="1">
      <alignment horizontal="center" vertical="center" wrapText="1"/>
      <protection hidden="1"/>
    </xf>
    <xf numFmtId="0" fontId="0" fillId="4" borderId="4" xfId="0" applyNumberFormat="1" applyFill="1" applyBorder="1" applyAlignment="1" applyProtection="1">
      <alignment horizontal="center" vertical="center" wrapText="1"/>
      <protection hidden="1"/>
    </xf>
    <xf numFmtId="0" fontId="2" fillId="11" borderId="4" xfId="0" applyFont="1" applyFill="1" applyBorder="1" applyAlignment="1" applyProtection="1">
      <alignment horizontal="left" vertical="top" wrapText="1"/>
      <protection hidden="1"/>
    </xf>
    <xf numFmtId="0" fontId="2" fillId="11" borderId="5" xfId="0" applyFont="1" applyFill="1" applyBorder="1" applyAlignment="1" applyProtection="1">
      <alignment vertical="top" wrapText="1"/>
      <protection hidden="1"/>
    </xf>
    <xf numFmtId="0" fontId="2" fillId="11" borderId="4" xfId="0" applyNumberFormat="1" applyFont="1" applyFill="1" applyBorder="1" applyAlignment="1" applyProtection="1">
      <alignment horizontal="center" vertical="center"/>
      <protection hidden="1"/>
    </xf>
    <xf numFmtId="0" fontId="2" fillId="10" borderId="4" xfId="0" applyNumberFormat="1" applyFont="1" applyFill="1" applyBorder="1" applyAlignment="1" applyProtection="1">
      <alignment horizontal="center" vertical="center"/>
      <protection hidden="1"/>
    </xf>
    <xf numFmtId="49" fontId="0" fillId="2" borderId="15" xfId="0" applyNumberFormat="1" applyFill="1" applyBorder="1" applyAlignment="1" applyProtection="1">
      <alignment horizontal="center" vertical="center"/>
      <protection locked="0"/>
    </xf>
    <xf numFmtId="0" fontId="0" fillId="3" borderId="14" xfId="0" applyNumberFormat="1" applyFill="1" applyBorder="1" applyAlignment="1" applyProtection="1">
      <alignment horizontal="center" vertical="center"/>
      <protection hidden="1"/>
    </xf>
    <xf numFmtId="49" fontId="0" fillId="0" borderId="4" xfId="0" applyNumberFormat="1" applyBorder="1" applyAlignment="1" applyProtection="1">
      <alignment horizontal="center" vertical="center"/>
      <protection locked="0"/>
    </xf>
    <xf numFmtId="49" fontId="0" fillId="0" borderId="4" xfId="0" applyNumberFormat="1" applyBorder="1" applyProtection="1">
      <protection locked="0"/>
    </xf>
    <xf numFmtId="0" fontId="0" fillId="7" borderId="4" xfId="0" applyNumberFormat="1" applyFill="1" applyBorder="1" applyAlignment="1" applyProtection="1">
      <alignment horizontal="center" vertical="center" wrapText="1"/>
      <protection hidden="1"/>
    </xf>
    <xf numFmtId="0" fontId="16" fillId="8" borderId="4" xfId="0" applyNumberFormat="1" applyFont="1" applyFill="1" applyBorder="1" applyAlignment="1" applyProtection="1">
      <alignment horizontal="center" vertical="center" wrapText="1"/>
      <protection hidden="1"/>
    </xf>
    <xf numFmtId="0" fontId="0" fillId="2" borderId="0" xfId="0" applyFont="1" applyFill="1" applyProtection="1"/>
    <xf numFmtId="49" fontId="25" fillId="2" borderId="0" xfId="0" applyNumberFormat="1" applyFont="1" applyFill="1" applyBorder="1" applyAlignment="1">
      <alignment horizontal="left"/>
    </xf>
    <xf numFmtId="49" fontId="25" fillId="2" borderId="0" xfId="0" applyNumberFormat="1" applyFont="1" applyFill="1"/>
    <xf numFmtId="0" fontId="2"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Alignment="1">
      <alignment vertical="top"/>
    </xf>
    <xf numFmtId="49" fontId="13" fillId="2" borderId="0" xfId="2" applyNumberFormat="1" applyFill="1" applyProtection="1">
      <protection locked="0"/>
    </xf>
    <xf numFmtId="49" fontId="0" fillId="11" borderId="4" xfId="0" applyNumberForma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wrapText="1"/>
      <protection locked="0"/>
    </xf>
    <xf numFmtId="0" fontId="27" fillId="17" borderId="0" xfId="0" applyFont="1" applyFill="1" applyBorder="1" applyAlignment="1" applyProtection="1">
      <alignment horizontal="center" vertical="center" wrapText="1"/>
    </xf>
    <xf numFmtId="0" fontId="0" fillId="3" borderId="0" xfId="0" applyFill="1" applyBorder="1"/>
    <xf numFmtId="0" fontId="28" fillId="2" borderId="0" xfId="0" applyFont="1" applyFill="1" applyBorder="1" applyAlignment="1" applyProtection="1">
      <alignment horizontal="left" vertical="top" wrapText="1"/>
    </xf>
    <xf numFmtId="49" fontId="0" fillId="2" borderId="0" xfId="0" applyNumberFormat="1" applyFill="1" applyBorder="1" applyAlignment="1" applyProtection="1">
      <alignment horizontal="right" vertical="top"/>
      <protection locked="0"/>
    </xf>
    <xf numFmtId="0" fontId="0" fillId="3" borderId="0" xfId="0" applyFill="1" applyBorder="1" applyProtection="1">
      <protection locked="0"/>
    </xf>
    <xf numFmtId="0" fontId="29" fillId="2" borderId="0" xfId="0" applyFont="1" applyFill="1" applyBorder="1" applyAlignment="1" applyProtection="1">
      <protection locked="0"/>
    </xf>
    <xf numFmtId="0" fontId="30" fillId="2" borderId="0" xfId="0" applyFont="1" applyFill="1" applyBorder="1" applyAlignment="1" applyProtection="1">
      <protection locked="0"/>
    </xf>
    <xf numFmtId="0" fontId="30" fillId="2" borderId="0" xfId="0" applyFont="1" applyFill="1" applyBorder="1" applyAlignment="1"/>
    <xf numFmtId="0" fontId="29" fillId="2" borderId="0" xfId="0" applyFont="1" applyFill="1" applyBorder="1" applyAlignment="1"/>
    <xf numFmtId="0" fontId="0" fillId="2" borderId="0" xfId="0" applyFill="1" applyBorder="1" applyAlignment="1"/>
    <xf numFmtId="0" fontId="0" fillId="3" borderId="0" xfId="0" applyFill="1" applyBorder="1" applyAlignment="1"/>
    <xf numFmtId="49" fontId="6" fillId="2" borderId="0" xfId="0" applyNumberFormat="1" applyFont="1" applyFill="1" applyBorder="1" applyAlignment="1">
      <alignment horizontal="right" vertical="center"/>
    </xf>
    <xf numFmtId="0" fontId="6" fillId="2" borderId="0" xfId="0" applyFont="1" applyFill="1" applyBorder="1" applyAlignment="1">
      <alignment vertical="center"/>
    </xf>
    <xf numFmtId="0" fontId="6" fillId="2" borderId="0" xfId="0" applyFont="1" applyFill="1" applyAlignment="1">
      <alignment vertical="center"/>
    </xf>
    <xf numFmtId="0" fontId="6"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49" fontId="0" fillId="2" borderId="0" xfId="0" applyNumberFormat="1" applyFill="1" applyBorder="1" applyAlignment="1">
      <alignment horizontal="right" vertical="top"/>
    </xf>
    <xf numFmtId="0" fontId="0" fillId="2" borderId="0" xfId="0" applyFont="1" applyFill="1" applyBorder="1" applyAlignment="1">
      <alignment vertical="top" wrapText="1"/>
    </xf>
    <xf numFmtId="0" fontId="0" fillId="3" borderId="0" xfId="0" applyFill="1" applyBorder="1" applyAlignment="1">
      <alignment vertical="top"/>
    </xf>
    <xf numFmtId="0" fontId="0" fillId="3" borderId="0" xfId="0" applyFill="1" applyBorder="1" applyAlignment="1">
      <alignment vertical="top" wrapText="1"/>
    </xf>
    <xf numFmtId="0" fontId="0" fillId="2" borderId="0" xfId="0" applyFill="1" applyBorder="1" applyAlignment="1">
      <alignment horizontal="left" vertical="top"/>
    </xf>
    <xf numFmtId="165" fontId="0" fillId="2" borderId="0" xfId="3" applyNumberFormat="1" applyFont="1" applyFill="1" applyBorder="1" applyAlignment="1">
      <alignment horizontal="left" vertical="top"/>
    </xf>
    <xf numFmtId="166" fontId="0" fillId="2" borderId="4" xfId="3" applyNumberFormat="1" applyFont="1" applyFill="1" applyBorder="1" applyAlignment="1" applyProtection="1">
      <alignment horizontal="center" vertical="center"/>
      <protection locked="0"/>
    </xf>
    <xf numFmtId="166" fontId="0" fillId="2" borderId="0" xfId="3" applyNumberFormat="1" applyFont="1" applyFill="1" applyBorder="1" applyAlignment="1" applyProtection="1">
      <alignment horizontal="center" vertical="center"/>
      <protection locked="0"/>
    </xf>
    <xf numFmtId="0" fontId="0" fillId="3" borderId="0" xfId="0" applyFont="1" applyFill="1" applyAlignment="1">
      <alignment vertical="top"/>
    </xf>
    <xf numFmtId="0" fontId="0" fillId="3" borderId="0" xfId="0" applyFont="1" applyFill="1" applyBorder="1" applyAlignment="1">
      <alignment vertical="top"/>
    </xf>
    <xf numFmtId="166" fontId="0" fillId="3" borderId="4" xfId="3" applyNumberFormat="1" applyFont="1" applyFill="1" applyBorder="1" applyAlignment="1">
      <alignment horizontal="center" vertical="center"/>
    </xf>
    <xf numFmtId="166" fontId="0" fillId="3" borderId="0" xfId="3" applyNumberFormat="1" applyFont="1" applyFill="1" applyBorder="1" applyAlignment="1">
      <alignment horizontal="center" vertical="center"/>
    </xf>
    <xf numFmtId="49" fontId="6" fillId="2" borderId="0" xfId="0" applyNumberFormat="1" applyFont="1" applyFill="1" applyBorder="1" applyAlignment="1">
      <alignment horizontal="right" vertical="top"/>
    </xf>
    <xf numFmtId="0" fontId="6" fillId="2" borderId="0" xfId="0" applyFont="1" applyFill="1" applyBorder="1" applyAlignment="1">
      <alignment horizontal="left" vertical="top"/>
    </xf>
    <xf numFmtId="165" fontId="6" fillId="2" borderId="0" xfId="3" applyNumberFormat="1" applyFont="1" applyFill="1" applyBorder="1" applyAlignment="1">
      <alignment horizontal="left" vertical="top"/>
    </xf>
    <xf numFmtId="0" fontId="6" fillId="2" borderId="0" xfId="0" applyFont="1" applyFill="1" applyBorder="1" applyAlignment="1">
      <alignment vertical="top"/>
    </xf>
    <xf numFmtId="0" fontId="6" fillId="3" borderId="0" xfId="0" applyFont="1" applyFill="1" applyAlignment="1">
      <alignment vertical="top"/>
    </xf>
    <xf numFmtId="0" fontId="6" fillId="3" borderId="0" xfId="0" applyFont="1" applyFill="1" applyBorder="1" applyAlignment="1">
      <alignment vertical="top"/>
    </xf>
    <xf numFmtId="0" fontId="6" fillId="0" borderId="0" xfId="0" applyFont="1" applyAlignment="1"/>
    <xf numFmtId="0" fontId="13" fillId="2" borderId="0" xfId="2" applyFill="1" applyBorder="1" applyAlignment="1">
      <alignment horizontal="left" vertical="top"/>
    </xf>
    <xf numFmtId="0" fontId="5" fillId="2" borderId="0" xfId="0" applyFont="1" applyFill="1" applyAlignment="1">
      <alignment horizontal="center" vertical="center" wrapText="1"/>
    </xf>
    <xf numFmtId="0" fontId="0" fillId="2" borderId="0" xfId="0" applyFill="1" applyBorder="1" applyAlignment="1">
      <alignment horizontal="left" vertical="top" wrapText="1"/>
    </xf>
    <xf numFmtId="0" fontId="27" fillId="18" borderId="0" xfId="0" applyFont="1" applyFill="1" applyBorder="1" applyAlignment="1">
      <alignment horizontal="center" vertical="top"/>
    </xf>
    <xf numFmtId="0" fontId="0" fillId="2" borderId="0" xfId="0" applyFont="1" applyFill="1" applyBorder="1" applyAlignment="1">
      <alignment horizontal="left" vertical="top" wrapText="1"/>
    </xf>
    <xf numFmtId="0" fontId="32" fillId="0" borderId="0" xfId="0" applyFont="1" applyFill="1" applyAlignment="1">
      <alignment horizontal="center" vertical="center" wrapText="1"/>
    </xf>
    <xf numFmtId="0" fontId="6" fillId="9" borderId="0" xfId="0" applyFont="1" applyFill="1" applyBorder="1" applyAlignment="1">
      <alignment vertical="top" wrapText="1"/>
    </xf>
    <xf numFmtId="0" fontId="6" fillId="9" borderId="0" xfId="0" applyFont="1" applyFill="1" applyAlignment="1">
      <alignment vertical="top" wrapText="1"/>
    </xf>
    <xf numFmtId="0" fontId="11" fillId="0" borderId="0" xfId="0" applyFont="1" applyAlignment="1">
      <alignment horizontal="center" vertical="center"/>
    </xf>
    <xf numFmtId="49" fontId="6" fillId="9" borderId="0" xfId="0" applyNumberFormat="1" applyFont="1" applyFill="1" applyBorder="1" applyAlignment="1">
      <alignment vertical="center" wrapText="1"/>
    </xf>
    <xf numFmtId="0" fontId="12" fillId="9" borderId="0" xfId="0" applyFont="1" applyFill="1" applyBorder="1" applyAlignment="1">
      <alignment vertical="center"/>
    </xf>
    <xf numFmtId="0" fontId="0" fillId="2" borderId="0" xfId="0" applyFill="1" applyAlignment="1">
      <alignment horizontal="left" vertical="top" wrapText="1"/>
    </xf>
    <xf numFmtId="0" fontId="0" fillId="2" borderId="2" xfId="0" applyFill="1" applyBorder="1" applyAlignment="1">
      <alignment horizontal="left"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49" fontId="0" fillId="2" borderId="0" xfId="0" applyNumberFormat="1" applyFill="1" applyAlignment="1">
      <alignment horizontal="left" vertical="top" wrapText="1"/>
    </xf>
    <xf numFmtId="49" fontId="0" fillId="2" borderId="4" xfId="0" applyNumberFormat="1" applyFill="1" applyBorder="1" applyAlignment="1" applyProtection="1">
      <alignment horizontal="center" vertical="center" wrapText="1"/>
    </xf>
    <xf numFmtId="49" fontId="0" fillId="2" borderId="13" xfId="0" applyNumberFormat="1" applyFill="1" applyBorder="1" applyAlignment="1">
      <alignment horizontal="center" vertical="center" wrapText="1"/>
    </xf>
    <xf numFmtId="49" fontId="0" fillId="2" borderId="14" xfId="0" applyNumberFormat="1" applyFill="1" applyBorder="1" applyAlignment="1">
      <alignment horizontal="center" vertical="center" wrapText="1"/>
    </xf>
    <xf numFmtId="49" fontId="0" fillId="2" borderId="8" xfId="0" applyNumberFormat="1" applyFill="1" applyBorder="1" applyAlignment="1" applyProtection="1">
      <alignment horizontal="left" vertical="top" wrapText="1"/>
      <protection locked="0"/>
    </xf>
    <xf numFmtId="49" fontId="0" fillId="2" borderId="1" xfId="0" applyNumberFormat="1" applyFill="1" applyBorder="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49" fontId="0" fillId="2" borderId="10" xfId="0" applyNumberFormat="1" applyFill="1" applyBorder="1" applyAlignment="1" applyProtection="1">
      <alignment horizontal="left" vertical="top" wrapText="1"/>
      <protection locked="0"/>
    </xf>
    <xf numFmtId="49" fontId="0" fillId="2" borderId="0" xfId="0" applyNumberFormat="1" applyFill="1" applyBorder="1" applyAlignment="1" applyProtection="1">
      <alignment horizontal="left" vertical="top" wrapText="1"/>
      <protection locked="0"/>
    </xf>
    <xf numFmtId="49" fontId="0" fillId="2" borderId="11" xfId="0" applyNumberFormat="1" applyFill="1" applyBorder="1" applyAlignment="1" applyProtection="1">
      <alignment horizontal="left" vertical="top" wrapText="1"/>
      <protection locked="0"/>
    </xf>
    <xf numFmtId="49" fontId="0" fillId="2" borderId="12" xfId="0" applyNumberFormat="1" applyFill="1" applyBorder="1" applyAlignment="1" applyProtection="1">
      <alignment horizontal="left" vertical="top" wrapText="1"/>
      <protection locked="0"/>
    </xf>
    <xf numFmtId="49" fontId="0" fillId="2" borderId="2" xfId="0" applyNumberFormat="1" applyFill="1" applyBorder="1" applyAlignment="1" applyProtection="1">
      <alignment horizontal="left" vertical="top" wrapText="1"/>
      <protection locked="0"/>
    </xf>
    <xf numFmtId="49" fontId="0" fillId="2" borderId="3" xfId="0" applyNumberFormat="1" applyFill="1" applyBorder="1" applyAlignment="1" applyProtection="1">
      <alignment horizontal="left" vertical="top" wrapText="1"/>
      <protection locked="0"/>
    </xf>
    <xf numFmtId="49" fontId="2" fillId="2" borderId="4" xfId="0" applyNumberFormat="1" applyFont="1" applyFill="1" applyBorder="1" applyAlignment="1" applyProtection="1">
      <alignment horizontal="center" vertical="center"/>
    </xf>
    <xf numFmtId="49" fontId="0" fillId="2" borderId="5" xfId="0" applyNumberFormat="1" applyFont="1" applyFill="1" applyBorder="1" applyAlignment="1" applyProtection="1">
      <alignment horizontal="center" wrapText="1"/>
    </xf>
    <xf numFmtId="49" fontId="0" fillId="2" borderId="6" xfId="0" applyNumberFormat="1" applyFont="1" applyFill="1" applyBorder="1" applyAlignment="1" applyProtection="1">
      <alignment horizontal="center" wrapText="1"/>
    </xf>
    <xf numFmtId="49" fontId="0" fillId="2" borderId="7" xfId="0" applyNumberFormat="1" applyFont="1" applyFill="1" applyBorder="1" applyAlignment="1" applyProtection="1">
      <alignment horizontal="center" wrapText="1"/>
    </xf>
    <xf numFmtId="49" fontId="0" fillId="2" borderId="13" xfId="0"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7" fillId="2" borderId="4" xfId="0" applyFont="1" applyFill="1" applyBorder="1" applyAlignment="1">
      <alignment horizontal="center" vertical="center"/>
    </xf>
    <xf numFmtId="0" fontId="0" fillId="2" borderId="4" xfId="0" applyFill="1" applyBorder="1" applyAlignment="1">
      <alignment horizontal="center" vertical="center"/>
    </xf>
    <xf numFmtId="49" fontId="0" fillId="2" borderId="13"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2" fillId="2" borderId="5" xfId="0" applyNumberFormat="1" applyFont="1" applyFill="1" applyBorder="1" applyAlignment="1">
      <alignment horizontal="left"/>
    </xf>
    <xf numFmtId="49" fontId="2" fillId="2" borderId="7" xfId="0" applyNumberFormat="1" applyFont="1" applyFill="1" applyBorder="1" applyAlignment="1">
      <alignment horizontal="left"/>
    </xf>
    <xf numFmtId="0" fontId="7" fillId="12" borderId="0" xfId="0" applyFont="1" applyFill="1" applyBorder="1" applyAlignment="1">
      <alignment horizontal="center" vertical="top"/>
    </xf>
    <xf numFmtId="49" fontId="2" fillId="2" borderId="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xf>
    <xf numFmtId="49" fontId="0" fillId="2" borderId="5" xfId="0" applyNumberFormat="1" applyFill="1" applyBorder="1" applyAlignment="1" applyProtection="1">
      <alignment horizontal="left" wrapText="1"/>
      <protection locked="0"/>
    </xf>
    <xf numFmtId="49" fontId="0" fillId="2" borderId="7" xfId="0" applyNumberFormat="1" applyFill="1" applyBorder="1" applyAlignment="1" applyProtection="1">
      <alignment horizontal="left" wrapText="1"/>
      <protection locked="0"/>
    </xf>
    <xf numFmtId="49" fontId="0" fillId="11" borderId="4" xfId="0" applyNumberFormat="1" applyFill="1" applyBorder="1" applyAlignment="1" applyProtection="1">
      <alignment wrapText="1"/>
    </xf>
    <xf numFmtId="49" fontId="0" fillId="2" borderId="4" xfId="0" applyNumberFormat="1" applyFill="1" applyBorder="1" applyAlignment="1" applyProtection="1">
      <alignment horizontal="left" wrapText="1"/>
      <protection locked="0"/>
    </xf>
    <xf numFmtId="49" fontId="0" fillId="2" borderId="4" xfId="0" applyNumberFormat="1" applyFill="1" applyBorder="1" applyAlignment="1" applyProtection="1">
      <alignment horizontal="left"/>
      <protection locked="0"/>
    </xf>
    <xf numFmtId="49" fontId="0" fillId="2" borderId="5" xfId="0" applyNumberFormat="1" applyFill="1" applyBorder="1" applyAlignment="1" applyProtection="1">
      <alignment wrapText="1"/>
      <protection locked="0"/>
    </xf>
    <xf numFmtId="49" fontId="0" fillId="2" borderId="7" xfId="0" applyNumberFormat="1" applyFill="1" applyBorder="1" applyAlignment="1" applyProtection="1">
      <alignment wrapText="1"/>
      <protection locked="0"/>
    </xf>
    <xf numFmtId="49" fontId="0" fillId="11" borderId="5" xfId="0" applyNumberFormat="1" applyFill="1" applyBorder="1" applyAlignment="1" applyProtection="1">
      <alignment horizontal="left" wrapText="1"/>
    </xf>
    <xf numFmtId="49" fontId="0" fillId="11" borderId="7" xfId="0" applyNumberFormat="1" applyFill="1" applyBorder="1" applyAlignment="1" applyProtection="1">
      <alignment horizontal="left" wrapText="1"/>
    </xf>
    <xf numFmtId="49" fontId="14" fillId="2" borderId="0" xfId="0" applyNumberFormat="1" applyFont="1" applyFill="1" applyAlignment="1">
      <alignment horizontal="left" vertical="top" wrapText="1"/>
    </xf>
    <xf numFmtId="49" fontId="0" fillId="2" borderId="4" xfId="0" applyNumberFormat="1" applyFill="1" applyBorder="1" applyAlignment="1" applyProtection="1">
      <alignment horizontal="center"/>
      <protection locked="0"/>
    </xf>
    <xf numFmtId="49" fontId="2" fillId="10" borderId="5" xfId="0" applyNumberFormat="1" applyFont="1" applyFill="1" applyBorder="1" applyAlignment="1" applyProtection="1">
      <alignment vertical="center" wrapText="1"/>
      <protection hidden="1"/>
    </xf>
    <xf numFmtId="49" fontId="2" fillId="10" borderId="7" xfId="0" applyNumberFormat="1" applyFont="1" applyFill="1" applyBorder="1" applyAlignment="1" applyProtection="1">
      <alignment vertical="center" wrapText="1"/>
      <protection hidden="1"/>
    </xf>
    <xf numFmtId="49" fontId="0" fillId="11" borderId="5" xfId="0" applyNumberFormat="1" applyFill="1" applyBorder="1" applyAlignment="1" applyProtection="1">
      <alignment wrapText="1"/>
    </xf>
    <xf numFmtId="49" fontId="0" fillId="11" borderId="7" xfId="0" applyNumberFormat="1" applyFill="1" applyBorder="1" applyAlignment="1" applyProtection="1">
      <alignment wrapText="1"/>
    </xf>
    <xf numFmtId="49" fontId="0" fillId="2" borderId="5" xfId="0" applyNumberFormat="1" applyFill="1" applyBorder="1" applyAlignment="1" applyProtection="1">
      <protection locked="0"/>
    </xf>
    <xf numFmtId="49" fontId="0" fillId="2" borderId="7" xfId="0" applyNumberFormat="1" applyFill="1" applyBorder="1" applyAlignment="1" applyProtection="1">
      <protection locked="0"/>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12"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49" fontId="0" fillId="0" borderId="3"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49" fontId="0" fillId="0" borderId="10" xfId="0" applyNumberFormat="1" applyBorder="1" applyAlignment="1" applyProtection="1">
      <alignment horizontal="left" vertical="top"/>
      <protection locked="0"/>
    </xf>
    <xf numFmtId="49" fontId="0" fillId="0" borderId="0" xfId="0" applyNumberFormat="1" applyBorder="1" applyAlignment="1" applyProtection="1">
      <alignment horizontal="left" vertical="top"/>
      <protection locked="0"/>
    </xf>
    <xf numFmtId="49" fontId="0" fillId="0" borderId="11" xfId="0" applyNumberFormat="1" applyBorder="1" applyAlignment="1" applyProtection="1">
      <alignment horizontal="left" vertical="top"/>
      <protection locked="0"/>
    </xf>
    <xf numFmtId="49" fontId="0" fillId="0" borderId="12" xfId="0" applyNumberFormat="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2" borderId="15" xfId="0" applyNumberFormat="1" applyFill="1" applyBorder="1" applyAlignment="1">
      <alignment horizontal="left"/>
    </xf>
    <xf numFmtId="49" fontId="0" fillId="0" borderId="4" xfId="0" applyNumberFormat="1" applyBorder="1" applyAlignment="1">
      <alignment horizontal="center" vertical="center" textRotation="90"/>
    </xf>
    <xf numFmtId="49" fontId="0" fillId="0" borderId="4" xfId="0" applyNumberFormat="1" applyBorder="1" applyAlignment="1">
      <alignment horizontal="center"/>
    </xf>
    <xf numFmtId="49" fontId="2" fillId="0" borderId="4" xfId="0" applyNumberFormat="1" applyFont="1" applyBorder="1" applyAlignment="1">
      <alignment horizontal="center" vertical="center"/>
    </xf>
    <xf numFmtId="49" fontId="2" fillId="3" borderId="22" xfId="0" applyNumberFormat="1" applyFont="1" applyFill="1" applyBorder="1" applyAlignment="1">
      <alignment horizontal="left" vertical="center" wrapText="1"/>
    </xf>
    <xf numFmtId="49" fontId="2" fillId="3" borderId="23" xfId="0" applyNumberFormat="1" applyFont="1" applyFill="1" applyBorder="1" applyAlignment="1">
      <alignment horizontal="left" vertical="center" wrapText="1"/>
    </xf>
    <xf numFmtId="49" fontId="2" fillId="3" borderId="24" xfId="0" applyNumberFormat="1" applyFont="1" applyFill="1" applyBorder="1" applyAlignment="1">
      <alignment horizontal="left" vertical="center" wrapText="1"/>
    </xf>
    <xf numFmtId="49" fontId="0" fillId="2" borderId="2" xfId="0" applyNumberFormat="1" applyFill="1" applyBorder="1" applyAlignment="1">
      <alignment horizontal="left" wrapText="1"/>
    </xf>
    <xf numFmtId="0" fontId="7" fillId="13" borderId="0" xfId="0" applyFont="1" applyFill="1" applyBorder="1" applyAlignment="1">
      <alignment horizontal="center" vertical="top"/>
    </xf>
    <xf numFmtId="49" fontId="0" fillId="2" borderId="5" xfId="0" applyNumberFormat="1" applyFill="1" applyBorder="1" applyAlignment="1">
      <alignment horizontal="left"/>
    </xf>
    <xf numFmtId="49" fontId="0" fillId="2" borderId="6" xfId="0" applyNumberFormat="1" applyFill="1" applyBorder="1" applyAlignment="1">
      <alignment horizontal="left"/>
    </xf>
    <xf numFmtId="49" fontId="0" fillId="2" borderId="7" xfId="0" applyNumberFormat="1" applyFill="1" applyBorder="1" applyAlignment="1">
      <alignment horizontal="left"/>
    </xf>
    <xf numFmtId="49" fontId="0" fillId="2" borderId="4" xfId="0" applyNumberFormat="1" applyFill="1" applyBorder="1" applyAlignment="1">
      <alignment horizontal="left"/>
    </xf>
    <xf numFmtId="49" fontId="0" fillId="2" borderId="4" xfId="0" applyNumberFormat="1" applyFill="1" applyBorder="1" applyAlignment="1">
      <alignment horizontal="center"/>
    </xf>
    <xf numFmtId="49" fontId="1" fillId="2" borderId="0" xfId="0" applyNumberFormat="1" applyFont="1" applyFill="1" applyAlignment="1">
      <alignment horizontal="left"/>
    </xf>
    <xf numFmtId="0" fontId="15" fillId="9" borderId="0" xfId="0" applyFont="1" applyFill="1" applyBorder="1" applyAlignment="1">
      <alignment horizontal="center" vertical="top"/>
    </xf>
    <xf numFmtId="0" fontId="7" fillId="9" borderId="0" xfId="0" applyFont="1" applyFill="1" applyBorder="1" applyAlignment="1">
      <alignment horizontal="center" vertical="top"/>
    </xf>
    <xf numFmtId="0" fontId="23" fillId="14" borderId="17" xfId="0" applyFont="1" applyFill="1" applyBorder="1" applyAlignment="1">
      <alignment horizontal="center" vertical="center" wrapText="1" readingOrder="1"/>
    </xf>
    <xf numFmtId="0" fontId="23" fillId="14" borderId="18" xfId="0" applyFont="1" applyFill="1" applyBorder="1" applyAlignment="1">
      <alignment horizontal="center" vertical="center" wrapText="1" readingOrder="1"/>
    </xf>
    <xf numFmtId="0" fontId="23" fillId="14" borderId="19" xfId="0" applyFont="1" applyFill="1" applyBorder="1" applyAlignment="1">
      <alignment horizontal="center" vertical="center" wrapText="1" readingOrder="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4" xfId="0" applyFill="1" applyBorder="1" applyAlignment="1">
      <alignment horizontal="left" vertical="top" wrapText="1"/>
    </xf>
    <xf numFmtId="0" fontId="0" fillId="2" borderId="4" xfId="0" applyFill="1" applyBorder="1" applyAlignment="1">
      <alignment horizontal="center"/>
    </xf>
    <xf numFmtId="49" fontId="2" fillId="0" borderId="4" xfId="0" applyNumberFormat="1" applyFont="1" applyBorder="1" applyAlignment="1">
      <alignment horizontal="center" vertical="center" wrapText="1"/>
    </xf>
  </cellXfs>
  <cellStyles count="4">
    <cellStyle name="Komma" xfId="3" builtinId="3"/>
    <cellStyle name="Link" xfId="2" builtinId="8"/>
    <cellStyle name="Standard" xfId="0" builtinId="0"/>
    <cellStyle name="Standard 2" xfId="1"/>
  </cellStyles>
  <dxfs count="56">
    <dxf>
      <font>
        <color theme="0"/>
      </font>
      <fill>
        <patternFill>
          <bgColor rgb="FFC00000"/>
        </patternFill>
      </fill>
    </dxf>
    <dxf>
      <fill>
        <patternFill>
          <bgColor theme="9" tint="0.79998168889431442"/>
        </patternFill>
      </fill>
    </dxf>
    <dxf>
      <fill>
        <patternFill>
          <bgColor theme="7" tint="0.59996337778862885"/>
        </patternFill>
      </fill>
    </dxf>
    <dxf>
      <fill>
        <patternFill>
          <bgColor theme="5" tint="0.39994506668294322"/>
        </patternFill>
      </fill>
    </dxf>
    <dxf>
      <font>
        <color auto="1"/>
      </font>
      <fill>
        <patternFill>
          <bgColor theme="7" tint="0.79998168889431442"/>
        </patternFill>
      </fill>
    </dxf>
    <dxf>
      <font>
        <color theme="0"/>
      </font>
      <fill>
        <patternFill>
          <bgColor rgb="FFC00000"/>
        </patternFill>
      </fill>
    </dxf>
    <dxf>
      <font>
        <color theme="0"/>
      </font>
      <fill>
        <patternFill>
          <bgColor rgb="FFC00000"/>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7" tint="0.79998168889431442"/>
        </patternFill>
      </fill>
    </dxf>
    <dxf>
      <fill>
        <patternFill>
          <bgColor theme="7" tint="0.59996337778862885"/>
        </patternFill>
      </fill>
    </dxf>
    <dxf>
      <fill>
        <patternFill>
          <bgColor theme="5" tint="0.39994506668294322"/>
        </patternFill>
      </fill>
    </dxf>
    <dxf>
      <fill>
        <patternFill>
          <bgColor rgb="FFC00000"/>
        </patternFill>
      </fill>
    </dxf>
    <dxf>
      <fill>
        <patternFill>
          <bgColor theme="9" tint="0.79998168889431442"/>
        </patternFill>
      </fill>
    </dxf>
    <dxf>
      <fill>
        <patternFill>
          <bgColor theme="7" tint="0.79998168889431442"/>
        </patternFill>
      </fill>
    </dxf>
    <dxf>
      <fill>
        <patternFill>
          <bgColor theme="7" tint="0.59996337778862885"/>
        </patternFill>
      </fill>
    </dxf>
    <dxf>
      <fill>
        <patternFill>
          <bgColor theme="5" tint="0.39994506668294322"/>
        </patternFill>
      </fill>
    </dxf>
    <dxf>
      <fill>
        <patternFill>
          <bgColor rgb="FFC00000"/>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ill>
        <patternFill>
          <bgColor theme="6" tint="0.79998168889431442"/>
        </patternFill>
      </fill>
    </dxf>
    <dxf>
      <fill>
        <patternFill>
          <bgColor theme="7" tint="0.59996337778862885"/>
        </patternFill>
      </fill>
    </dxf>
    <dxf>
      <fill>
        <patternFill>
          <bgColor theme="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FF"/>
      <color rgb="FFFFCC99"/>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27728</xdr:colOff>
      <xdr:row>15</xdr:row>
      <xdr:rowOff>100854</xdr:rowOff>
    </xdr:from>
    <xdr:to>
      <xdr:col>2</xdr:col>
      <xdr:colOff>5199530</xdr:colOff>
      <xdr:row>15</xdr:row>
      <xdr:rowOff>4066190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29900" y="11951268"/>
          <a:ext cx="7608889" cy="3965336"/>
        </a:xfrm>
        <a:prstGeom prst="rect">
          <a:avLst/>
        </a:prstGeom>
        <a:solidFill>
          <a:sysClr val="window" lastClr="FFFFFF"/>
        </a:solidFill>
        <a:ln w="349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Rechtsgrundlagen</a:t>
          </a:r>
          <a:r>
            <a:rPr lang="de-DE" sz="1100" baseline="0">
              <a:solidFill>
                <a:schemeClr val="dk1"/>
              </a:solidFill>
              <a:effectLst/>
              <a:latin typeface="+mn-lt"/>
              <a:ea typeface="+mn-ea"/>
              <a:cs typeface="+mn-cs"/>
            </a:rPr>
            <a:t> der Klimaverträglichkeitsprüfung sind:</a:t>
          </a:r>
          <a:br>
            <a:rPr lang="de-DE" sz="1100" baseline="0">
              <a:solidFill>
                <a:schemeClr val="dk1"/>
              </a:solidFill>
              <a:effectLst/>
              <a:latin typeface="+mn-lt"/>
              <a:ea typeface="+mn-ea"/>
              <a:cs typeface="+mn-cs"/>
            </a:rPr>
          </a:br>
          <a:r>
            <a:rPr lang="de-DE" sz="1100">
              <a:solidFill>
                <a:schemeClr val="dk1"/>
              </a:solidFill>
              <a:effectLst/>
              <a:latin typeface="+mn-lt"/>
              <a:ea typeface="+mn-ea"/>
              <a:cs typeface="+mn-cs"/>
            </a:rPr>
            <a:t>- Artikel 2 Nummer 41 VO (EU) 2021/1060</a:t>
          </a:r>
        </a:p>
        <a:p>
          <a:r>
            <a:rPr lang="de-DE" sz="1100">
              <a:solidFill>
                <a:schemeClr val="dk1"/>
              </a:solidFill>
              <a:effectLst/>
              <a:latin typeface="+mn-lt"/>
              <a:ea typeface="+mn-ea"/>
              <a:cs typeface="+mn-cs"/>
            </a:rPr>
            <a:t>- Artikel 2 Nummer 42 VO (EU) Nr. 2021/1060</a:t>
          </a:r>
        </a:p>
        <a:p>
          <a:r>
            <a:rPr lang="de-DE" sz="1100">
              <a:solidFill>
                <a:schemeClr val="dk1"/>
              </a:solidFill>
              <a:effectLst/>
              <a:latin typeface="+mn-lt"/>
              <a:ea typeface="+mn-ea"/>
              <a:cs typeface="+mn-cs"/>
            </a:rPr>
            <a:t>- Artikel 73 Absatz 2 Buchstabe j VO (EU) 2021/1060</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Für die Erstellung der Klimaverträglichkeitsprüfung</a:t>
          </a:r>
          <a:r>
            <a:rPr lang="de-DE" sz="1100" baseline="0">
              <a:solidFill>
                <a:schemeClr val="dk1"/>
              </a:solidFill>
              <a:effectLst/>
              <a:latin typeface="+mn-lt"/>
              <a:ea typeface="+mn-ea"/>
              <a:cs typeface="+mn-cs"/>
            </a:rPr>
            <a:t> können Sie die Beratung des TLUBN und der ThEGA in Anspruch nehmen.</a:t>
          </a:r>
          <a:endParaRPr lang="de-DE" sz="1100">
            <a:solidFill>
              <a:schemeClr val="dk1"/>
            </a:solidFill>
            <a:effectLst/>
            <a:latin typeface="+mn-lt"/>
            <a:ea typeface="+mn-ea"/>
            <a:cs typeface="+mn-cs"/>
          </a:endParaRPr>
        </a:p>
        <a:p>
          <a:endParaRPr lang="de-DE" sz="1100">
            <a:solidFill>
              <a:sysClr val="windowText" lastClr="000000"/>
            </a:solidFill>
            <a:effectLst/>
            <a:latin typeface="+mn-lt"/>
            <a:ea typeface="+mn-ea"/>
            <a:cs typeface="+mn-cs"/>
          </a:endParaRPr>
        </a:p>
        <a:p>
          <a:r>
            <a:rPr lang="de-DE" sz="1100" b="0" u="none">
              <a:solidFill>
                <a:sysClr val="windowText" lastClr="000000"/>
              </a:solidFill>
            </a:rPr>
            <a:t>Bei Fragen zur </a:t>
          </a:r>
          <a:r>
            <a:rPr lang="de-DE" sz="1100" b="0" u="none" baseline="0">
              <a:solidFill>
                <a:sysClr val="windowText" lastClr="000000"/>
              </a:solidFill>
            </a:rPr>
            <a:t>Klimaresilienz </a:t>
          </a:r>
          <a:r>
            <a:rPr lang="de-DE" sz="1100" b="0" u="none">
              <a:solidFill>
                <a:sysClr val="windowText" lastClr="000000"/>
              </a:solidFill>
            </a:rPr>
            <a:t>wenden Sie sich bitte an:</a:t>
          </a:r>
        </a:p>
        <a:p>
          <a:endParaRPr lang="de-DE" sz="1100" b="0" u="none">
            <a:solidFill>
              <a:sysClr val="windowText" lastClr="000000"/>
            </a:solidFill>
          </a:endParaRPr>
        </a:p>
        <a:p>
          <a:r>
            <a:rPr lang="de-DE" sz="1100" b="0" u="none">
              <a:solidFill>
                <a:sysClr val="windowText" lastClr="000000"/>
              </a:solidFill>
            </a:rPr>
            <a:t>Thüringer Landesamt für Umwelt, Bergbau und Naturschutz (TLUBN)</a:t>
          </a:r>
          <a:br>
            <a:rPr lang="de-DE" sz="1100" b="0" u="none">
              <a:solidFill>
                <a:sysClr val="windowText" lastClr="000000"/>
              </a:solidFill>
            </a:rPr>
          </a:br>
          <a:r>
            <a:rPr lang="de-DE" sz="1100" b="0" u="none">
              <a:solidFill>
                <a:sysClr val="windowText" lastClr="000000"/>
              </a:solidFill>
            </a:rPr>
            <a:t>Frau Famke Geißler			</a:t>
          </a:r>
          <a:r>
            <a:rPr lang="de-DE" sz="1100" b="0">
              <a:solidFill>
                <a:schemeClr val="dk1"/>
              </a:solidFill>
              <a:effectLst/>
              <a:latin typeface="+mn-lt"/>
              <a:ea typeface="+mn-ea"/>
              <a:cs typeface="+mn-cs"/>
            </a:rPr>
            <a:t>Herr Mark Schmidt</a:t>
          </a:r>
          <a:endParaRPr lang="de-DE" sz="1100" b="0" u="none">
            <a:solidFill>
              <a:sysClr val="windowText" lastClr="000000"/>
            </a:solidFill>
          </a:endParaRPr>
        </a:p>
        <a:p>
          <a:r>
            <a:rPr lang="de-DE" sz="1100" b="0" u="none">
              <a:solidFill>
                <a:sysClr val="windowText" lastClr="000000"/>
              </a:solidFill>
            </a:rPr>
            <a:t>Tel.</a:t>
          </a:r>
          <a:r>
            <a:rPr lang="de-DE" sz="1100" b="0" u="none" baseline="0">
              <a:solidFill>
                <a:sysClr val="windowText" lastClr="000000"/>
              </a:solidFill>
            </a:rPr>
            <a:t>: 0361 57394 2185			0361 57394 2562</a:t>
          </a:r>
        </a:p>
        <a:p>
          <a:pPr marL="0" marR="0" lvl="0" indent="0" defTabSz="914400" eaLnBrk="1" fontAlgn="auto" latinLnBrk="0" hangingPunct="1">
            <a:lnSpc>
              <a:spcPct val="100000"/>
            </a:lnSpc>
            <a:spcBef>
              <a:spcPts val="0"/>
            </a:spcBef>
            <a:spcAft>
              <a:spcPts val="0"/>
            </a:spcAft>
            <a:buClrTx/>
            <a:buSzTx/>
            <a:buFontTx/>
            <a:buNone/>
            <a:tabLst/>
            <a:defRPr/>
          </a:pPr>
          <a:r>
            <a:rPr lang="de-DE" sz="1100" b="0" u="none">
              <a:solidFill>
                <a:sysClr val="windowText" lastClr="000000"/>
              </a:solidFill>
            </a:rPr>
            <a:t>E-Mail: Famke.Geissler@tlubn.thueringen.de		</a:t>
          </a:r>
          <a:r>
            <a:rPr lang="de-DE" sz="1100" b="0">
              <a:solidFill>
                <a:schemeClr val="dk1"/>
              </a:solidFill>
              <a:effectLst/>
              <a:latin typeface="+mn-lt"/>
              <a:ea typeface="+mn-ea"/>
              <a:cs typeface="+mn-cs"/>
            </a:rPr>
            <a:t>Mark.Schmidt@tlubn.thueringen.de</a:t>
          </a:r>
          <a:endParaRPr lang="de-DE">
            <a:effectLst/>
          </a:endParaRPr>
        </a:p>
        <a:p>
          <a:endParaRPr lang="de-DE" sz="1100" b="0" u="none">
            <a:solidFill>
              <a:sysClr val="windowText" lastClr="000000"/>
            </a:solidFill>
          </a:endParaRPr>
        </a:p>
        <a:p>
          <a:endParaRPr lang="de-DE" sz="1100" b="1" u="none">
            <a:solidFill>
              <a:sysClr val="windowText" lastClr="000000"/>
            </a:solidFill>
          </a:endParaRPr>
        </a:p>
        <a:p>
          <a:r>
            <a:rPr lang="de-DE" sz="1100" b="0" u="none"/>
            <a:t>Bei </a:t>
          </a:r>
          <a:r>
            <a:rPr lang="de-DE" sz="1100" b="0" u="none" baseline="0"/>
            <a:t>Fragen zu Energieeffizienz und Klimaneutralität </a:t>
          </a:r>
          <a:r>
            <a:rPr lang="de-DE" sz="1100" b="0" u="none"/>
            <a:t>wenden Sie sich bitte an:</a:t>
          </a:r>
        </a:p>
        <a:p>
          <a:endParaRPr lang="de-DE" sz="1100" b="0" u="none"/>
        </a:p>
        <a:p>
          <a:r>
            <a:rPr lang="de-DE" sz="1100" b="0" u="none"/>
            <a:t>Thüringer Energie- und GreenTech-Agentur GmbH (ThEGA)</a:t>
          </a:r>
        </a:p>
        <a:p>
          <a:r>
            <a:rPr lang="de-DE" sz="1100" b="0" u="none"/>
            <a:t>Herr Thomas Wahlbuhl			Herr</a:t>
          </a:r>
          <a:r>
            <a:rPr lang="de-DE" sz="1100" b="0" u="none" baseline="0"/>
            <a:t> Oliver Wisk</a:t>
          </a:r>
        </a:p>
        <a:p>
          <a:r>
            <a:rPr lang="de-DE" sz="1100" b="0" u="none" baseline="0"/>
            <a:t>Tel. 0361 5603 216			</a:t>
          </a:r>
          <a:r>
            <a:rPr lang="de-DE" sz="1100">
              <a:solidFill>
                <a:schemeClr val="dk1"/>
              </a:solidFill>
              <a:effectLst/>
              <a:latin typeface="+mn-lt"/>
              <a:ea typeface="+mn-ea"/>
              <a:cs typeface="+mn-cs"/>
            </a:rPr>
            <a:t>0361 5603 232</a:t>
          </a:r>
          <a:endParaRPr lang="de-DE" sz="1100" b="0" u="none" baseline="0"/>
        </a:p>
        <a:p>
          <a:r>
            <a:rPr lang="de-DE" sz="1100" b="0" u="none" baseline="0"/>
            <a:t>E-Mail: thomas.wahlbuhl@thega.de		oliver.wisk@thega.de</a:t>
          </a:r>
          <a:endParaRPr lang="de-DE" sz="1100" b="0" u="sng"/>
        </a:p>
        <a:p>
          <a:endParaRPr lang="de-DE" sz="1100" b="0" u="sng"/>
        </a:p>
        <a:p>
          <a:endParaRPr lang="de-DE" sz="1100" b="0">
            <a:solidFill>
              <a:schemeClr val="dk1"/>
            </a:solidFill>
            <a:effectLst/>
            <a:latin typeface="+mn-lt"/>
            <a:ea typeface="+mn-ea"/>
            <a:cs typeface="+mn-cs"/>
          </a:endParaRPr>
        </a:p>
        <a:p>
          <a:endParaRPr lang="de-DE" sz="1100" b="0">
            <a:solidFill>
              <a:schemeClr val="dk1"/>
            </a:solidFill>
            <a:effectLst/>
            <a:latin typeface="+mn-lt"/>
            <a:ea typeface="+mn-ea"/>
            <a:cs typeface="+mn-cs"/>
          </a:endParaRPr>
        </a:p>
        <a:p>
          <a:endParaRPr lang="de-DE" sz="1100" b="0">
            <a:solidFill>
              <a:schemeClr val="dk1"/>
            </a:solidFill>
            <a:effectLst/>
            <a:latin typeface="+mn-lt"/>
            <a:ea typeface="+mn-ea"/>
            <a:cs typeface="+mn-cs"/>
          </a:endParaRPr>
        </a:p>
        <a:p>
          <a:endParaRPr lang="de-DE" sz="1100" b="0">
            <a:solidFill>
              <a:schemeClr val="dk1"/>
            </a:solidFill>
            <a:effectLst/>
            <a:latin typeface="+mn-lt"/>
            <a:ea typeface="+mn-ea"/>
            <a:cs typeface="+mn-cs"/>
          </a:endParaRPr>
        </a:p>
        <a:p>
          <a:endParaRPr lang="de-DE" sz="1100" b="0">
            <a:solidFill>
              <a:schemeClr val="dk1"/>
            </a:solidFill>
            <a:effectLst/>
            <a:latin typeface="+mn-lt"/>
            <a:ea typeface="+mn-ea"/>
            <a:cs typeface="+mn-cs"/>
          </a:endParaRPr>
        </a:p>
        <a:p>
          <a:endParaRPr lang="de-DE" sz="1100" b="0">
            <a:solidFill>
              <a:schemeClr val="dk1"/>
            </a:solidFill>
            <a:effectLst/>
            <a:latin typeface="+mn-lt"/>
            <a:ea typeface="+mn-ea"/>
            <a:cs typeface="+mn-cs"/>
          </a:endParaRPr>
        </a:p>
        <a:p>
          <a:r>
            <a:rPr lang="de-DE" sz="1100" b="0">
              <a:solidFill>
                <a:schemeClr val="dk1"/>
              </a:solidFill>
              <a:effectLst/>
              <a:latin typeface="+mn-lt"/>
              <a:ea typeface="+mn-ea"/>
              <a:cs typeface="+mn-cs"/>
            </a:rPr>
            <a:t>						</a:t>
          </a:r>
          <a:endParaRPr lang="de-DE" sz="1100" b="0"/>
        </a:p>
      </xdr:txBody>
    </xdr:sp>
    <xdr:clientData/>
  </xdr:twoCellAnchor>
  <xdr:twoCellAnchor>
    <xdr:from>
      <xdr:col>1</xdr:col>
      <xdr:colOff>10630</xdr:colOff>
      <xdr:row>2</xdr:row>
      <xdr:rowOff>26174</xdr:rowOff>
    </xdr:from>
    <xdr:to>
      <xdr:col>2</xdr:col>
      <xdr:colOff>6348549</xdr:colOff>
      <xdr:row>2</xdr:row>
      <xdr:rowOff>1179115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24139" y="1193123"/>
          <a:ext cx="8845987" cy="115294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de-DE" sz="3200" b="1" cap="none" spc="0">
              <a:ln w="12700">
                <a:noFill/>
                <a:prstDash val="solid"/>
              </a:ln>
              <a:solidFill>
                <a:schemeClr val="tx1"/>
              </a:solidFill>
              <a:effectLst/>
              <a:latin typeface="+mn-lt"/>
              <a:cs typeface="Calibri" panose="020F0502020204030204" pitchFamily="34" charset="0"/>
            </a:rPr>
            <a:t> </a:t>
          </a:r>
          <a:r>
            <a:rPr lang="de-DE" sz="3200" b="1" cap="none" spc="0" baseline="0">
              <a:ln w="12700">
                <a:noFill/>
                <a:prstDash val="solid"/>
              </a:ln>
              <a:solidFill>
                <a:schemeClr val="tx1"/>
              </a:solidFill>
              <a:effectLst/>
              <a:latin typeface="+mn-lt"/>
              <a:cs typeface="Calibri" panose="020F0502020204030204" pitchFamily="34" charset="0"/>
            </a:rPr>
            <a:t>Klimaverträglichkeitsprüfung</a:t>
          </a:r>
        </a:p>
        <a:p>
          <a:pPr algn="ctr"/>
          <a:r>
            <a:rPr lang="de-DE" sz="1400" b="1" cap="none" spc="0" baseline="0">
              <a:ln w="12700">
                <a:noFill/>
                <a:prstDash val="solid"/>
              </a:ln>
              <a:solidFill>
                <a:schemeClr val="tx1"/>
              </a:solidFill>
              <a:effectLst/>
              <a:latin typeface="+mn-lt"/>
              <a:cs typeface="Calibri" panose="020F0502020204030204" pitchFamily="34" charset="0"/>
            </a:rPr>
            <a:t>für EFRE-geförderte Infrastrukturvorhaben der Förderperiode 2021 -2027 </a:t>
          </a:r>
          <a:endParaRPr lang="de-DE" sz="1400" b="1" cap="none" spc="0">
            <a:ln w="12700">
              <a:noFill/>
              <a:prstDash val="solid"/>
            </a:ln>
            <a:solidFill>
              <a:schemeClr val="tx1"/>
            </a:solidFill>
            <a:effectLst/>
            <a:latin typeface="+mn-lt"/>
            <a:cs typeface="Calibri" panose="020F0502020204030204" pitchFamily="34" charset="0"/>
          </a:endParaRPr>
        </a:p>
      </xdr:txBody>
    </xdr:sp>
    <xdr:clientData/>
  </xdr:twoCellAnchor>
  <xdr:twoCellAnchor editAs="oneCell">
    <xdr:from>
      <xdr:col>2</xdr:col>
      <xdr:colOff>3439647</xdr:colOff>
      <xdr:row>1</xdr:row>
      <xdr:rowOff>121024</xdr:rowOff>
    </xdr:from>
    <xdr:to>
      <xdr:col>2</xdr:col>
      <xdr:colOff>6139705</xdr:colOff>
      <xdr:row>1</xdr:row>
      <xdr:rowOff>692524</xdr:rowOff>
    </xdr:to>
    <xdr:pic>
      <xdr:nvPicPr>
        <xdr:cNvPr id="6" name="Grafi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85088" y="311524"/>
          <a:ext cx="2700058" cy="571500"/>
        </a:xfrm>
        <a:prstGeom prst="rect">
          <a:avLst/>
        </a:prstGeom>
        <a:noFill/>
        <a:ln>
          <a:noFill/>
        </a:ln>
      </xdr:spPr>
    </xdr:pic>
    <xdr:clientData/>
  </xdr:twoCellAnchor>
  <xdr:twoCellAnchor>
    <xdr:from>
      <xdr:col>1</xdr:col>
      <xdr:colOff>4354</xdr:colOff>
      <xdr:row>2</xdr:row>
      <xdr:rowOff>1178858</xdr:rowOff>
    </xdr:from>
    <xdr:to>
      <xdr:col>2</xdr:col>
      <xdr:colOff>6191251</xdr:colOff>
      <xdr:row>3</xdr:row>
      <xdr:rowOff>33131</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10811" y="2346706"/>
          <a:ext cx="8621983" cy="2399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aseline="0"/>
            <a:t>Alle Infrastrukturv</a:t>
          </a:r>
          <a:r>
            <a:rPr lang="de-DE" sz="1100" baseline="0">
              <a:solidFill>
                <a:schemeClr val="dk1"/>
              </a:solidFill>
              <a:effectLst/>
              <a:latin typeface="+mn-lt"/>
              <a:ea typeface="+mn-ea"/>
              <a:cs typeface="+mn-cs"/>
            </a:rPr>
            <a:t>orhaben in den </a:t>
          </a:r>
          <a:r>
            <a:rPr lang="de-DE" sz="1100" baseline="0">
              <a:solidFill>
                <a:sysClr val="windowText" lastClr="000000"/>
              </a:solidFill>
              <a:effectLst/>
              <a:latin typeface="+mn-lt"/>
              <a:ea typeface="+mn-ea"/>
              <a:cs typeface="+mn-cs"/>
            </a:rPr>
            <a:t>EFRE-Förderschwerpunkten</a:t>
          </a:r>
          <a:r>
            <a:rPr lang="de-DE" sz="1100" baseline="0">
              <a:solidFill>
                <a:sysClr val="windowText" lastClr="000000"/>
              </a:solidFill>
            </a:rPr>
            <a:t>, mit einer Lebensdauer von mehr als fünf Jahren, müssen mit den Antragsunterlagen eine Klimaverträglichkeitsprüfung entsprechend der Bekanntmachung der EU-Kommission: "Technische Leitlinien </a:t>
          </a:r>
          <a:r>
            <a:rPr lang="de-DE" sz="1100" baseline="0"/>
            <a:t>für die Sicherung der Klimaverträglichkeit von Infrastrukturen im Zeitraum 2021-2027" (2021/C 373/01) einreichen.</a:t>
          </a:r>
          <a:endParaRPr lang="de-DE" sz="1100"/>
        </a:p>
        <a:p>
          <a:endParaRPr lang="de-DE" sz="1100"/>
        </a:p>
        <a:p>
          <a:r>
            <a:rPr lang="de-DE" sz="1100"/>
            <a:t>Die Sicherung der Klimaverträglichkeit ist ein Verfahren der Europäischen Kommission in drei Schritten. Schritt</a:t>
          </a:r>
          <a:r>
            <a:rPr lang="de-DE" sz="1100" baseline="0"/>
            <a:t> 1: </a:t>
          </a:r>
          <a:r>
            <a:rPr lang="de-DE" sz="1100">
              <a:solidFill>
                <a:schemeClr val="dk1"/>
              </a:solidFill>
              <a:effectLst/>
              <a:latin typeface="+mn-lt"/>
              <a:ea typeface="+mn-ea"/>
              <a:cs typeface="+mn-cs"/>
            </a:rPr>
            <a:t>Berücksichtigung des Grundsatzes "</a:t>
          </a:r>
          <a:r>
            <a:rPr lang="de-DE" sz="1100"/>
            <a:t>Energieeffizienz an erster Stelle", Schritt 2: Betrachtung des Treibhausgas-Fußabdrucks und Schritt</a:t>
          </a:r>
          <a:r>
            <a:rPr lang="de-DE" sz="1100" baseline="0"/>
            <a:t> 3:</a:t>
          </a:r>
          <a:r>
            <a:rPr lang="de-DE" sz="1100"/>
            <a:t> Resilienzsteigerung</a:t>
          </a:r>
          <a:r>
            <a:rPr lang="de-DE" sz="1100" baseline="0"/>
            <a:t> gegen</a:t>
          </a:r>
          <a:r>
            <a:rPr lang="de-DE" sz="1100"/>
            <a:t> die Folgen des Klimawandels (Minimierung der Risiken für das Vorhaben). Die Erkenntnisse</a:t>
          </a:r>
          <a:r>
            <a:rPr lang="de-DE" sz="1100" baseline="0"/>
            <a:t> der Klimaverträglichkeitsprüfung sollen bei der Planung und Umsetzung der Infrastrukturvorhaben bereits mit einfließen.</a:t>
          </a:r>
          <a:r>
            <a:rPr lang="de-DE" sz="1100"/>
            <a:t> </a:t>
          </a:r>
        </a:p>
        <a:p>
          <a:endParaRPr lang="de-DE" sz="1100"/>
        </a:p>
        <a:p>
          <a:r>
            <a:rPr lang="de-DE" sz="1100"/>
            <a:t>In der EFRE-Förderperiode 2021-2027 dürfen nur noch klimaverträgliche Infrastrukturvorhaben mit EFRE-Mitteln gefördert werden. </a:t>
          </a:r>
        </a:p>
        <a:p>
          <a:endParaRPr lang="de-DE" sz="1100"/>
        </a:p>
        <a:p>
          <a:r>
            <a:rPr lang="de-DE" sz="1100"/>
            <a:t>Diese</a:t>
          </a:r>
          <a:r>
            <a:rPr lang="de-DE" sz="1100" baseline="0"/>
            <a:t> Excel-Tabelle bildet den 3. Schritt, die Klimaresilienzprüfung, ab. Zu Informationen der Schritte 1 und 2 wenden Sie sich bitte  an die ThEGA   (s. Kontaktdaten unten).</a:t>
          </a:r>
          <a:endParaRPr lang="de-DE" sz="1100"/>
        </a:p>
      </xdr:txBody>
    </xdr:sp>
    <xdr:clientData/>
  </xdr:twoCellAnchor>
  <xdr:twoCellAnchor editAs="oneCell">
    <xdr:from>
      <xdr:col>1</xdr:col>
      <xdr:colOff>0</xdr:colOff>
      <xdr:row>1</xdr:row>
      <xdr:rowOff>0</xdr:rowOff>
    </xdr:from>
    <xdr:to>
      <xdr:col>2</xdr:col>
      <xdr:colOff>541457</xdr:colOff>
      <xdr:row>1</xdr:row>
      <xdr:rowOff>845820</xdr:rowOff>
    </xdr:to>
    <xdr:pic>
      <xdr:nvPicPr>
        <xdr:cNvPr id="8" name="Grafik 7">
          <a:extLst>
            <a:ext uri="{FF2B5EF4-FFF2-40B4-BE49-F238E27FC236}">
              <a16:creationId xmlns:a16="http://schemas.microsoft.com/office/drawing/2014/main" id="{DCDC9A44-FCF6-955A-A08C-D7D31320CB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182880"/>
          <a:ext cx="3048437" cy="845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1</xdr:row>
      <xdr:rowOff>2702329</xdr:rowOff>
    </xdr:from>
    <xdr:to>
      <xdr:col>1</xdr:col>
      <xdr:colOff>0</xdr:colOff>
      <xdr:row>64</xdr:row>
      <xdr:rowOff>0</xdr:rowOff>
    </xdr:to>
    <xdr:sp macro="" textlink="" fLocksText="0">
      <xdr:nvSpPr>
        <xdr:cNvPr id="2" name="Textfeld 1">
          <a:extLst>
            <a:ext uri="{FF2B5EF4-FFF2-40B4-BE49-F238E27FC236}">
              <a16:creationId xmlns:a16="http://schemas.microsoft.com/office/drawing/2014/main" id="{00000000-0008-0000-0100-000002000000}"/>
            </a:ext>
          </a:extLst>
        </xdr:cNvPr>
        <xdr:cNvSpPr txBox="1"/>
      </xdr:nvSpPr>
      <xdr:spPr>
        <a:xfrm>
          <a:off x="17318" y="3092854"/>
          <a:ext cx="8812357" cy="11813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t>Das Vorhaben</a:t>
          </a:r>
          <a:r>
            <a:rPr lang="de-DE" sz="1400" baseline="0"/>
            <a:t> hält den Grundsatz "Energieeffizienz an erster Stelle" ein, indem die folgenden Maßnahmen ergriffen wurden:</a:t>
          </a:r>
          <a:endParaRPr lang="de-DE" sz="1400"/>
        </a:p>
        <a:p>
          <a:endParaRPr lang="de-DE" sz="1400"/>
        </a:p>
        <a:p>
          <a:r>
            <a:rPr lang="de-DE" sz="1400"/>
            <a:t>Zu a)</a:t>
          </a:r>
        </a:p>
        <a:p>
          <a:endParaRPr lang="de-DE" sz="1400"/>
        </a:p>
        <a:p>
          <a:r>
            <a:rPr lang="de-DE" sz="1400"/>
            <a:t>Zu</a:t>
          </a:r>
          <a:r>
            <a:rPr lang="de-DE" sz="1400" baseline="0"/>
            <a:t> b)</a:t>
          </a:r>
        </a:p>
        <a:p>
          <a:endParaRPr lang="de-DE" sz="1400" baseline="0"/>
        </a:p>
        <a:p>
          <a:r>
            <a:rPr lang="de-DE" sz="1400" baseline="0"/>
            <a:t>Zu c)</a:t>
          </a:r>
        </a:p>
        <a:p>
          <a:endParaRPr lang="de-DE" sz="1400" baseline="0"/>
        </a:p>
      </xdr:txBody>
    </xdr:sp>
    <xdr:clientData fLocksWithSheet="0"/>
  </xdr:twoCellAnchor>
</xdr:wsDr>
</file>

<file path=xl/drawings/drawing3.xml><?xml version="1.0" encoding="utf-8"?>
<xdr:wsDr xmlns:xdr="http://schemas.openxmlformats.org/drawingml/2006/spreadsheetDrawing" xmlns:a="http://schemas.openxmlformats.org/drawingml/2006/main">
  <xdr:oneCellAnchor>
    <xdr:from>
      <xdr:col>10</xdr:col>
      <xdr:colOff>0</xdr:colOff>
      <xdr:row>3</xdr:row>
      <xdr:rowOff>71437</xdr:rowOff>
    </xdr:from>
    <xdr:ext cx="65" cy="172227"/>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6905625" y="776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152401</xdr:colOff>
      <xdr:row>0</xdr:row>
      <xdr:rowOff>581025</xdr:rowOff>
    </xdr:from>
    <xdr:to>
      <xdr:col>4</xdr:col>
      <xdr:colOff>1469749</xdr:colOff>
      <xdr:row>7</xdr:row>
      <xdr:rowOff>175846</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1" b="378"/>
        <a:stretch/>
      </xdr:blipFill>
      <xdr:spPr>
        <a:xfrm>
          <a:off x="6849209" y="581025"/>
          <a:ext cx="3698598" cy="60938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EFRE\Klimavertr&#228;glichkeitspr&#252;fung\Tool_Excel\230906_KVP_Kommentie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Titelblatt"/>
      <sheetName val="1 Energieeffizienz"/>
      <sheetName val="2 Klimaneutralität"/>
      <sheetName val="3 Klimaresilienz"/>
      <sheetName val="3.1 Info"/>
      <sheetName val="3.2 Info"/>
      <sheetName val="Quellen"/>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hega.de/themen/kommunaler-klimaschutz/energetische-stadtsanierun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tlubn.thueringen.de/klima/resilienz" TargetMode="External"/><Relationship Id="rId2" Type="http://schemas.openxmlformats.org/officeDocument/2006/relationships/hyperlink" Target="mailto:Mark.Schmidt@tlubn.thueringen.de" TargetMode="External"/><Relationship Id="rId1" Type="http://schemas.openxmlformats.org/officeDocument/2006/relationships/hyperlink" Target="mailto:Famke.Geissler@tlubn.thueringen.de"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tlubn.thueringen.de/klima/resilien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B0F0"/>
    <pageSetUpPr fitToPage="1"/>
  </sheetPr>
  <dimension ref="A1:H27"/>
  <sheetViews>
    <sheetView tabSelected="1" topLeftCell="B1" zoomScale="115" zoomScaleNormal="115" zoomScaleSheetLayoutView="100" workbookViewId="0">
      <selection activeCell="C6" sqref="C6"/>
    </sheetView>
  </sheetViews>
  <sheetFormatPr baseColWidth="10" defaultColWidth="0" defaultRowHeight="15" zeroHeight="1"/>
  <cols>
    <col min="1" max="1" width="4.5703125" style="2" customWidth="1"/>
    <col min="2" max="2" width="36.5703125" style="57" customWidth="1"/>
    <col min="3" max="3" width="92.85546875" style="57" customWidth="1"/>
    <col min="4" max="4" width="4.42578125" style="2" hidden="1" customWidth="1"/>
    <col min="5" max="8" width="0" style="2" hidden="1" customWidth="1"/>
    <col min="9" max="16384" width="11.42578125" style="2" hidden="1"/>
  </cols>
  <sheetData>
    <row r="1" spans="1:6" s="6" customFormat="1">
      <c r="A1" s="57"/>
      <c r="B1" s="58"/>
      <c r="C1" s="59"/>
    </row>
    <row r="2" spans="1:6" s="6" customFormat="1" ht="77.45" customHeight="1">
      <c r="A2" s="57"/>
      <c r="B2" s="60"/>
      <c r="C2" s="60"/>
    </row>
    <row r="3" spans="1:6" s="6" customFormat="1" ht="279" customHeight="1">
      <c r="A3" s="57"/>
      <c r="B3" s="57"/>
      <c r="C3" s="57"/>
    </row>
    <row r="4" spans="1:6" s="6" customFormat="1">
      <c r="A4" s="57"/>
      <c r="B4" s="57"/>
      <c r="C4" s="57"/>
    </row>
    <row r="5" spans="1:6" s="6" customFormat="1">
      <c r="A5" s="57"/>
      <c r="B5" s="57" t="s">
        <v>40</v>
      </c>
      <c r="C5" s="72"/>
    </row>
    <row r="6" spans="1:6" s="6" customFormat="1">
      <c r="A6" s="57"/>
      <c r="B6" s="57" t="s">
        <v>183</v>
      </c>
      <c r="C6" s="72"/>
    </row>
    <row r="7" spans="1:6" s="6" customFormat="1">
      <c r="A7" s="57"/>
      <c r="B7" s="57" t="s">
        <v>39</v>
      </c>
      <c r="C7" s="72"/>
    </row>
    <row r="8" spans="1:6" s="6" customFormat="1">
      <c r="A8" s="57"/>
      <c r="B8" s="60" t="s">
        <v>38</v>
      </c>
      <c r="C8" s="72"/>
    </row>
    <row r="9" spans="1:6" s="6" customFormat="1">
      <c r="A9" s="57"/>
      <c r="B9" s="57" t="s">
        <v>184</v>
      </c>
      <c r="C9" s="72"/>
    </row>
    <row r="10" spans="1:6" s="6" customFormat="1">
      <c r="A10" s="57"/>
      <c r="B10" s="57" t="s">
        <v>0</v>
      </c>
      <c r="C10" s="72"/>
    </row>
    <row r="11" spans="1:6" s="6" customFormat="1">
      <c r="A11" s="57"/>
      <c r="B11" s="57" t="s">
        <v>1</v>
      </c>
      <c r="C11" s="72"/>
    </row>
    <row r="12" spans="1:6" s="6" customFormat="1">
      <c r="A12" s="57"/>
      <c r="B12" s="57"/>
      <c r="C12" s="99"/>
    </row>
    <row r="13" spans="1:6" s="6" customFormat="1" ht="30">
      <c r="A13" s="57"/>
      <c r="B13" s="61" t="s">
        <v>37</v>
      </c>
      <c r="C13" s="73"/>
      <c r="F13" s="6" t="s">
        <v>2</v>
      </c>
    </row>
    <row r="14" spans="1:6" s="6" customFormat="1">
      <c r="A14" s="57"/>
      <c r="B14" s="57"/>
      <c r="C14" s="62"/>
    </row>
    <row r="15" spans="1:6" s="6" customFormat="1" ht="49.5" customHeight="1">
      <c r="A15" s="57"/>
      <c r="B15" s="145" t="str">
        <f>IF(C13="","Bitte füllen Sie die erwartete Lebensdauer aus",IF(C13&lt;5,"Eine weitere Bearbeitung des Formulars ist nicht notwendig, weil die Lebensdauer der Investition weniger als 5 Jahre beträgt.","Bitte bearbeiten Sie die folgenden Seiten"))</f>
        <v>Bitte füllen Sie die erwartete Lebensdauer aus</v>
      </c>
      <c r="C15" s="145"/>
      <c r="F15" s="6" t="s">
        <v>3</v>
      </c>
    </row>
    <row r="16" spans="1:6" s="6" customFormat="1" ht="321.75" customHeight="1">
      <c r="A16" s="57"/>
      <c r="B16" s="57"/>
      <c r="C16" s="62"/>
      <c r="F16" s="6" t="s">
        <v>4</v>
      </c>
    </row>
    <row r="17" spans="2:3" s="6" customFormat="1" hidden="1">
      <c r="B17" s="57"/>
      <c r="C17" s="57"/>
    </row>
    <row r="18" spans="2:3" s="6" customFormat="1" hidden="1">
      <c r="B18" s="57"/>
      <c r="C18" s="57"/>
    </row>
    <row r="19" spans="2:3" s="6" customFormat="1" hidden="1">
      <c r="B19" s="57"/>
      <c r="C19" s="57"/>
    </row>
    <row r="20" spans="2:3" s="6" customFormat="1" hidden="1">
      <c r="B20" s="57"/>
      <c r="C20" s="57"/>
    </row>
    <row r="21" spans="2:3" s="6" customFormat="1" hidden="1">
      <c r="B21" s="57"/>
      <c r="C21" s="57"/>
    </row>
    <row r="22" spans="2:3" s="6" customFormat="1" hidden="1">
      <c r="B22" s="57"/>
      <c r="C22" s="57"/>
    </row>
    <row r="23" spans="2:3" s="6" customFormat="1" hidden="1">
      <c r="B23" s="57"/>
      <c r="C23" s="57"/>
    </row>
    <row r="24" spans="2:3" s="6" customFormat="1" hidden="1">
      <c r="B24" s="57"/>
      <c r="C24" s="57"/>
    </row>
    <row r="25" spans="2:3" s="6" customFormat="1" hidden="1">
      <c r="B25" s="57"/>
      <c r="C25" s="57"/>
    </row>
    <row r="26" spans="2:3" s="6" customFormat="1" hidden="1">
      <c r="B26" s="57"/>
      <c r="C26" s="57"/>
    </row>
    <row r="27" spans="2:3" s="6" customFormat="1" hidden="1">
      <c r="B27" s="57"/>
      <c r="C27" s="57"/>
    </row>
  </sheetData>
  <sheetProtection sheet="1" objects="1" scenarios="1" selectLockedCells="1"/>
  <customSheetViews>
    <customSheetView guid="{1CEC71CB-DC87-4065-91A5-116B4A83B718}" scale="145">
      <selection activeCell="C19" sqref="C19"/>
    </customSheetView>
  </customSheetViews>
  <mergeCells count="1">
    <mergeCell ref="B15:C15"/>
  </mergeCells>
  <conditionalFormatting sqref="B15:C15">
    <cfRule type="containsText" dxfId="55" priority="1" operator="containsText" text="Eine weitere Bearbeitung des Formulars ist nicht notwendig">
      <formula>NOT(ISERROR(SEARCH("Eine weitere Bearbeitung des Formulars ist nicht notwendig",B15)))</formula>
    </cfRule>
    <cfRule type="containsText" dxfId="54" priority="2" operator="containsText" text="Bitte bearbeiten Sie die folgenden Seiten">
      <formula>NOT(ISERROR(SEARCH("Bitte bearbeiten Sie die folgenden Seiten",B15)))</formula>
    </cfRule>
    <cfRule type="containsText" dxfId="53" priority="4" operator="containsText" text="Bitte füllen Sie die erwartete Lebensdauer aus">
      <formula>NOT(ISERROR(SEARCH("Bitte füllen Sie die erwartete Lebensdauer aus",B15)))</formula>
    </cfRule>
  </conditionalFormatting>
  <dataValidations count="2">
    <dataValidation allowBlank="1" showInputMessage="1" showErrorMessage="1" promptTitle="Vorhaben" prompt="Bsp.: Dies ist eine Erläuterungs-meldung zum Feld Vorhaben" sqref="C5"/>
    <dataValidation allowBlank="1" showInputMessage="1" showErrorMessage="1" promptTitle="Lebensdauer" prompt="Als Lebensdauer kann die geplante Nutzundsdauer (Design Working Life, DWL) angesetzt werden, die definiert wird als der Zeitraum, für den ein Tragwerk unter der Voraussetzung der Instandhaltung, aber ohne größere Reparatur, genutzt werden kann." sqref="C13"/>
  </dataValidations>
  <printOptions horizontalCentered="1" verticalCentered="1"/>
  <pageMargins left="0.70866141732283472" right="0.70866141732283472" top="0.39370078740157483" bottom="0.59055118110236227" header="0.31496062992125984" footer="0.31496062992125984"/>
  <pageSetup paperSize="9" scale="67" orientation="portrait" r:id="rId1"/>
  <headerFooter>
    <oddHeader>&amp;RStand des Formulars: &amp;D</oddHeader>
  </headerFooter>
  <rowBreaks count="1" manualBreakCount="1">
    <brk id="17"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zoomScale="130" zoomScaleNormal="130" zoomScaleSheetLayoutView="145" workbookViewId="0">
      <selection activeCell="B7" sqref="B7"/>
    </sheetView>
  </sheetViews>
  <sheetFormatPr baseColWidth="10" defaultColWidth="0" defaultRowHeight="15" zeroHeight="1"/>
  <cols>
    <col min="1" max="1" width="11.42578125" customWidth="1"/>
    <col min="2" max="2" width="26" customWidth="1"/>
    <col min="3" max="3" width="24.7109375" customWidth="1"/>
    <col min="4" max="4" width="22.85546875" customWidth="1"/>
    <col min="5" max="5" width="11.42578125" customWidth="1"/>
    <col min="6" max="42" width="0" hidden="1" customWidth="1"/>
    <col min="43" max="16384" width="11.42578125" hidden="1"/>
  </cols>
  <sheetData>
    <row r="1" spans="1:42" s="12" customFormat="1"/>
    <row r="2" spans="1:42" ht="24.75" customHeight="1">
      <c r="A2" s="12"/>
      <c r="B2" s="104" t="s">
        <v>210</v>
      </c>
      <c r="C2" s="12"/>
      <c r="D2" s="12"/>
      <c r="E2" s="12"/>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c r="A3" s="12"/>
      <c r="B3" s="249" t="s">
        <v>89</v>
      </c>
      <c r="C3" s="249"/>
      <c r="D3" s="249"/>
      <c r="E3" s="12"/>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c r="A4" s="12"/>
      <c r="B4" s="38" t="s">
        <v>87</v>
      </c>
      <c r="C4" s="38" t="s">
        <v>88</v>
      </c>
      <c r="D4" s="38" t="s">
        <v>94</v>
      </c>
      <c r="E4" s="1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30">
      <c r="A5" s="12"/>
      <c r="B5" s="39" t="s">
        <v>90</v>
      </c>
      <c r="C5" s="39" t="s">
        <v>95</v>
      </c>
      <c r="D5" s="37">
        <v>5</v>
      </c>
      <c r="E5" s="1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30">
      <c r="A6" s="12"/>
      <c r="B6" s="39" t="s">
        <v>91</v>
      </c>
      <c r="C6" s="39" t="s">
        <v>96</v>
      </c>
      <c r="D6" s="37">
        <v>20</v>
      </c>
      <c r="E6" s="1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c r="A7" s="12"/>
      <c r="B7" s="39" t="s">
        <v>9</v>
      </c>
      <c r="C7" s="39" t="s">
        <v>9</v>
      </c>
      <c r="D7" s="37">
        <v>50</v>
      </c>
      <c r="E7" s="12"/>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30">
      <c r="A8" s="12"/>
      <c r="B8" s="39" t="s">
        <v>92</v>
      </c>
      <c r="C8" s="39" t="s">
        <v>97</v>
      </c>
      <c r="D8" s="37">
        <v>80</v>
      </c>
      <c r="E8" s="1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30">
      <c r="A9" s="12"/>
      <c r="B9" s="39" t="s">
        <v>93</v>
      </c>
      <c r="C9" s="39" t="s">
        <v>98</v>
      </c>
      <c r="D9" s="37">
        <v>95</v>
      </c>
      <c r="E9" s="12"/>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c r="A10" s="12"/>
      <c r="B10" s="12"/>
      <c r="C10" s="12"/>
      <c r="D10" s="12"/>
      <c r="E10" s="12"/>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idden="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idden="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hidden="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hidden="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idden="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idden="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idden="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idden="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hidden="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idden="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idden="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idden="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idden="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idden="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idden="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idden="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idden="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idden="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idden="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idden="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idden="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idden="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idden="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idden="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idden="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idden="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idden="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idden="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idden="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idden="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idden="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idden="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idden="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idden="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idden="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idden="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idden="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idden="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sheetData>
  <customSheetViews>
    <customSheetView guid="{1CEC71CB-DC87-4065-91A5-116B4A83B718}">
      <selection activeCell="J38" sqref="J38"/>
    </customSheetView>
  </customSheetViews>
  <mergeCells count="1">
    <mergeCell ref="B3:D3"/>
  </mergeCells>
  <pageMargins left="0.7" right="0.7" top="0.78740157499999996" bottom="0.78740157499999996"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8"/>
  <sheetViews>
    <sheetView view="pageBreakPreview" topLeftCell="A10" zoomScaleNormal="100" zoomScaleSheetLayoutView="100" workbookViewId="0">
      <selection activeCell="A2" sqref="A2"/>
    </sheetView>
  </sheetViews>
  <sheetFormatPr baseColWidth="10" defaultColWidth="0" defaultRowHeight="15" customHeight="1" zeroHeight="1"/>
  <cols>
    <col min="1" max="1" width="132.42578125" style="109" customWidth="1"/>
    <col min="2" max="3" width="11.42578125" style="109" hidden="1" customWidth="1"/>
    <col min="4" max="9" width="0" style="109" hidden="1" customWidth="1"/>
    <col min="10" max="16384" width="11.42578125" style="109" hidden="1"/>
  </cols>
  <sheetData>
    <row r="1" spans="1:1" ht="30.75" customHeight="1">
      <c r="A1" s="108" t="s">
        <v>216</v>
      </c>
    </row>
    <row r="2" spans="1:1" ht="213" customHeight="1">
      <c r="A2" s="110" t="s">
        <v>217</v>
      </c>
    </row>
    <row r="3" spans="1:1" s="112" customFormat="1">
      <c r="A3" s="111"/>
    </row>
    <row r="4" spans="1:1" s="112" customFormat="1">
      <c r="A4" s="111"/>
    </row>
    <row r="5" spans="1:1" s="112" customFormat="1">
      <c r="A5" s="111"/>
    </row>
    <row r="6" spans="1:1" s="112" customFormat="1">
      <c r="A6" s="111"/>
    </row>
    <row r="7" spans="1:1" s="112" customFormat="1">
      <c r="A7" s="111"/>
    </row>
    <row r="8" spans="1:1" s="112" customFormat="1">
      <c r="A8" s="111"/>
    </row>
    <row r="9" spans="1:1" s="112" customFormat="1">
      <c r="A9" s="111"/>
    </row>
    <row r="10" spans="1:1" s="112" customFormat="1">
      <c r="A10" s="111"/>
    </row>
    <row r="11" spans="1:1" s="112" customFormat="1">
      <c r="A11" s="111"/>
    </row>
    <row r="12" spans="1:1" s="112" customFormat="1">
      <c r="A12" s="111"/>
    </row>
    <row r="13" spans="1:1" s="112" customFormat="1">
      <c r="A13" s="111"/>
    </row>
    <row r="14" spans="1:1" s="112" customFormat="1">
      <c r="A14" s="111"/>
    </row>
    <row r="15" spans="1:1" s="112" customFormat="1">
      <c r="A15" s="111"/>
    </row>
    <row r="16" spans="1:1" s="112" customFormat="1">
      <c r="A16" s="111"/>
    </row>
    <row r="17" spans="1:1" s="112" customFormat="1">
      <c r="A17" s="111"/>
    </row>
    <row r="18" spans="1:1" s="112" customFormat="1">
      <c r="A18" s="111"/>
    </row>
    <row r="19" spans="1:1" s="112" customFormat="1">
      <c r="A19" s="111"/>
    </row>
    <row r="20" spans="1:1" s="112" customFormat="1" ht="15" customHeight="1">
      <c r="A20" s="111"/>
    </row>
    <row r="21" spans="1:1" s="112" customFormat="1">
      <c r="A21" s="111"/>
    </row>
    <row r="22" spans="1:1" s="112" customFormat="1">
      <c r="A22" s="111"/>
    </row>
    <row r="23" spans="1:1" s="112" customFormat="1">
      <c r="A23" s="111"/>
    </row>
    <row r="24" spans="1:1" s="112" customFormat="1" ht="15" customHeight="1">
      <c r="A24" s="111"/>
    </row>
    <row r="25" spans="1:1" s="112" customFormat="1">
      <c r="A25" s="111"/>
    </row>
    <row r="26" spans="1:1" s="112" customFormat="1">
      <c r="A26" s="111"/>
    </row>
    <row r="27" spans="1:1" s="112" customFormat="1">
      <c r="A27" s="111"/>
    </row>
    <row r="28" spans="1:1" s="112" customFormat="1">
      <c r="A28" s="111"/>
    </row>
    <row r="29" spans="1:1" s="112" customFormat="1">
      <c r="A29" s="111"/>
    </row>
    <row r="30" spans="1:1" s="112" customFormat="1">
      <c r="A30" s="111"/>
    </row>
    <row r="31" spans="1:1" s="112" customFormat="1">
      <c r="A31" s="111"/>
    </row>
    <row r="32" spans="1:1" s="112" customFormat="1">
      <c r="A32" s="111"/>
    </row>
    <row r="33" spans="1:1" s="112" customFormat="1">
      <c r="A33" s="111"/>
    </row>
    <row r="34" spans="1:1" s="112" customFormat="1">
      <c r="A34" s="113"/>
    </row>
    <row r="35" spans="1:1" s="112" customFormat="1">
      <c r="A35" s="113"/>
    </row>
    <row r="36" spans="1:1" s="112" customFormat="1">
      <c r="A36" s="113"/>
    </row>
    <row r="37" spans="1:1" s="112" customFormat="1">
      <c r="A37" s="113"/>
    </row>
    <row r="38" spans="1:1" s="112" customFormat="1">
      <c r="A38" s="113"/>
    </row>
    <row r="39" spans="1:1" s="112" customFormat="1">
      <c r="A39" s="113"/>
    </row>
    <row r="40" spans="1:1" s="112" customFormat="1" ht="15" customHeight="1">
      <c r="A40" s="113"/>
    </row>
    <row r="41" spans="1:1" s="112" customFormat="1">
      <c r="A41" s="113"/>
    </row>
    <row r="42" spans="1:1" s="112" customFormat="1">
      <c r="A42" s="113"/>
    </row>
    <row r="43" spans="1:1" s="112" customFormat="1">
      <c r="A43" s="113"/>
    </row>
    <row r="44" spans="1:1" s="112" customFormat="1">
      <c r="A44" s="113"/>
    </row>
    <row r="45" spans="1:1" s="112" customFormat="1">
      <c r="A45" s="113"/>
    </row>
    <row r="46" spans="1:1" s="112" customFormat="1">
      <c r="A46" s="113"/>
    </row>
    <row r="47" spans="1:1" s="112" customFormat="1">
      <c r="A47" s="113"/>
    </row>
    <row r="48" spans="1:1" s="112" customFormat="1">
      <c r="A48" s="113"/>
    </row>
    <row r="49" spans="1:1" s="112" customFormat="1">
      <c r="A49" s="113"/>
    </row>
    <row r="50" spans="1:1" s="112" customFormat="1">
      <c r="A50" s="113"/>
    </row>
    <row r="51" spans="1:1" s="112" customFormat="1">
      <c r="A51" s="113"/>
    </row>
    <row r="52" spans="1:1" s="112" customFormat="1">
      <c r="A52" s="113"/>
    </row>
    <row r="53" spans="1:1" s="112" customFormat="1">
      <c r="A53" s="113"/>
    </row>
    <row r="54" spans="1:1" s="112" customFormat="1">
      <c r="A54" s="113"/>
    </row>
    <row r="55" spans="1:1" s="112" customFormat="1">
      <c r="A55" s="114"/>
    </row>
    <row r="56" spans="1:1" s="112" customFormat="1">
      <c r="A56" s="114"/>
    </row>
    <row r="57" spans="1:1" s="112" customFormat="1">
      <c r="A57" s="114"/>
    </row>
    <row r="58" spans="1:1" s="112" customFormat="1">
      <c r="A58" s="114"/>
    </row>
    <row r="59" spans="1:1" s="112" customFormat="1">
      <c r="A59" s="114"/>
    </row>
    <row r="60" spans="1:1" s="112" customFormat="1">
      <c r="A60" s="114"/>
    </row>
    <row r="61" spans="1:1" s="112" customFormat="1">
      <c r="A61" s="114"/>
    </row>
    <row r="62" spans="1:1" s="112" customFormat="1">
      <c r="A62" s="114"/>
    </row>
    <row r="63" spans="1:1" s="112" customFormat="1">
      <c r="A63" s="114"/>
    </row>
    <row r="64" spans="1:1" s="112" customFormat="1">
      <c r="A64" s="114"/>
    </row>
    <row r="65" spans="1:1" hidden="1">
      <c r="A65" s="115"/>
    </row>
    <row r="66" spans="1:1" hidden="1">
      <c r="A66" s="115"/>
    </row>
    <row r="67" spans="1:1" hidden="1">
      <c r="A67" s="115"/>
    </row>
    <row r="68" spans="1:1" hidden="1">
      <c r="A68" s="115"/>
    </row>
    <row r="69" spans="1:1" hidden="1">
      <c r="A69" s="115"/>
    </row>
    <row r="70" spans="1:1" hidden="1">
      <c r="A70" s="115"/>
    </row>
    <row r="71" spans="1:1" hidden="1">
      <c r="A71" s="115"/>
    </row>
    <row r="72" spans="1:1" hidden="1">
      <c r="A72" s="115"/>
    </row>
    <row r="73" spans="1:1" hidden="1">
      <c r="A73" s="115"/>
    </row>
    <row r="74" spans="1:1" hidden="1">
      <c r="A74" s="115"/>
    </row>
    <row r="75" spans="1:1" hidden="1">
      <c r="A75" s="115"/>
    </row>
    <row r="76" spans="1:1" hidden="1">
      <c r="A76" s="115"/>
    </row>
    <row r="77" spans="1:1" hidden="1">
      <c r="A77" s="115"/>
    </row>
    <row r="78" spans="1:1" hidden="1">
      <c r="A78" s="115"/>
    </row>
    <row r="79" spans="1:1" hidden="1">
      <c r="A79" s="116"/>
    </row>
    <row r="80" spans="1:1" hidden="1">
      <c r="A80" s="116"/>
    </row>
    <row r="81" spans="1:1" hidden="1">
      <c r="A81" s="117"/>
    </row>
    <row r="82" spans="1:1" hidden="1">
      <c r="A82" s="117"/>
    </row>
    <row r="83" spans="1:1" hidden="1">
      <c r="A83" s="117"/>
    </row>
    <row r="84" spans="1:1" hidden="1">
      <c r="A84" s="117"/>
    </row>
    <row r="85" spans="1:1" hidden="1">
      <c r="A85" s="117"/>
    </row>
    <row r="86" spans="1:1" hidden="1">
      <c r="A86" s="117"/>
    </row>
    <row r="87" spans="1:1" hidden="1">
      <c r="A87" s="117"/>
    </row>
    <row r="88" spans="1:1" hidden="1">
      <c r="A88" s="117"/>
    </row>
    <row r="89" spans="1:1" hidden="1">
      <c r="A89" s="117"/>
    </row>
    <row r="90" spans="1:1" hidden="1">
      <c r="A90" s="117"/>
    </row>
    <row r="91" spans="1:1" hidden="1">
      <c r="A91" s="117"/>
    </row>
    <row r="92" spans="1:1" hidden="1">
      <c r="A92" s="117"/>
    </row>
    <row r="93" spans="1:1" hidden="1">
      <c r="A93" s="117"/>
    </row>
    <row r="94" spans="1:1" hidden="1">
      <c r="A94" s="117"/>
    </row>
    <row r="95" spans="1:1" hidden="1">
      <c r="A95" s="117"/>
    </row>
    <row r="96" spans="1:1" hidden="1">
      <c r="A96" s="118"/>
    </row>
    <row r="97" spans="1:1" hidden="1">
      <c r="A97" s="118"/>
    </row>
    <row r="98" spans="1:1" hidden="1">
      <c r="A98" s="118"/>
    </row>
  </sheetData>
  <sheetProtection sheet="1" objects="1" scenarios="1"/>
  <printOptions horizontalCentered="1"/>
  <pageMargins left="0.70866141732283472" right="0.51181102362204722" top="0.59055118110236227" bottom="0.39370078740157483" header="0.31496062992125984" footer="0.31496062992125984"/>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70"/>
  <sheetViews>
    <sheetView view="pageBreakPreview" topLeftCell="A40" zoomScaleNormal="145" zoomScaleSheetLayoutView="100" workbookViewId="0">
      <selection activeCell="C36" sqref="C36"/>
    </sheetView>
  </sheetViews>
  <sheetFormatPr baseColWidth="10" defaultColWidth="0" defaultRowHeight="15" customHeight="1" zeroHeight="1"/>
  <cols>
    <col min="1" max="1" width="9.7109375" style="5" customWidth="1"/>
    <col min="2" max="2" width="9.7109375" style="3" customWidth="1"/>
    <col min="3" max="3" width="9.5703125" style="3" customWidth="1"/>
    <col min="4" max="6" width="9.7109375" style="3" customWidth="1"/>
    <col min="7" max="8" width="10" style="3" customWidth="1"/>
    <col min="9" max="9" width="25.42578125" style="3" customWidth="1"/>
    <col min="10" max="10" width="10.28515625" style="3" hidden="1" customWidth="1"/>
    <col min="11" max="11" width="9.140625" style="3" hidden="1" customWidth="1"/>
    <col min="12" max="13" width="49.7109375" style="3" hidden="1" customWidth="1"/>
    <col min="14" max="14" width="77.85546875" style="3" hidden="1" customWidth="1"/>
    <col min="15" max="15" width="12.42578125" style="3" hidden="1" customWidth="1"/>
    <col min="16" max="19" width="9.140625" style="3" hidden="1" customWidth="1"/>
    <col min="20" max="20" width="9.85546875" style="3" hidden="1" customWidth="1"/>
    <col min="21" max="21" width="11" style="3" hidden="1" customWidth="1"/>
    <col min="22" max="22" width="9.140625" style="3" hidden="1" customWidth="1"/>
    <col min="23" max="23" width="10.5703125" style="3" hidden="1" customWidth="1"/>
    <col min="24" max="27" width="0" style="3" hidden="1" customWidth="1"/>
    <col min="28" max="16384" width="9.140625" style="3" hidden="1"/>
  </cols>
  <sheetData>
    <row r="1" spans="1:27" ht="21">
      <c r="A1" s="147" t="s">
        <v>218</v>
      </c>
      <c r="B1" s="147"/>
      <c r="C1" s="147"/>
      <c r="D1" s="147"/>
      <c r="E1" s="147"/>
      <c r="F1" s="147"/>
      <c r="G1" s="147"/>
      <c r="H1" s="147"/>
      <c r="I1" s="147"/>
      <c r="J1" s="147"/>
    </row>
    <row r="2" spans="1:27" s="122" customFormat="1" ht="20.100000000000001" customHeight="1">
      <c r="A2" s="119" t="s">
        <v>219</v>
      </c>
      <c r="B2" s="120" t="s">
        <v>220</v>
      </c>
      <c r="C2" s="121"/>
      <c r="D2" s="121"/>
      <c r="E2" s="121"/>
      <c r="F2" s="121"/>
      <c r="G2" s="121"/>
      <c r="H2" s="121"/>
      <c r="I2" s="121"/>
      <c r="J2" s="120"/>
      <c r="S2" s="123"/>
      <c r="T2" s="123"/>
      <c r="U2" s="123"/>
      <c r="V2" s="123"/>
      <c r="W2" s="124"/>
      <c r="X2" s="123"/>
      <c r="Y2" s="123"/>
      <c r="Z2" s="123"/>
      <c r="AA2" s="123"/>
    </row>
    <row r="3" spans="1:27" ht="15" customHeight="1">
      <c r="A3" s="125"/>
      <c r="B3" s="126"/>
      <c r="C3" s="126"/>
      <c r="D3" s="126"/>
      <c r="E3" s="126"/>
      <c r="F3" s="126"/>
      <c r="G3" s="126"/>
      <c r="H3" s="126"/>
      <c r="I3" s="126"/>
      <c r="J3" s="4"/>
      <c r="L3" s="1"/>
      <c r="M3" s="1"/>
      <c r="N3" s="1"/>
      <c r="O3" s="1"/>
      <c r="S3" s="127"/>
      <c r="T3" s="127"/>
      <c r="U3" s="127"/>
      <c r="V3" s="127"/>
      <c r="W3" s="128"/>
      <c r="X3" s="127"/>
      <c r="Y3" s="127"/>
      <c r="Z3" s="127"/>
      <c r="AA3" s="127"/>
    </row>
    <row r="4" spans="1:27" ht="15" customHeight="1">
      <c r="A4" s="125"/>
      <c r="B4" s="148" t="s">
        <v>221</v>
      </c>
      <c r="C4" s="148"/>
      <c r="D4" s="148"/>
      <c r="E4" s="148"/>
      <c r="F4" s="148"/>
      <c r="G4" s="148"/>
      <c r="H4" s="148"/>
      <c r="I4" s="148"/>
      <c r="J4" s="4"/>
      <c r="L4" s="1"/>
      <c r="M4" s="1"/>
      <c r="N4" s="1"/>
      <c r="O4" s="1"/>
      <c r="S4" s="127"/>
      <c r="T4" s="127"/>
      <c r="U4" s="127"/>
      <c r="V4" s="127"/>
      <c r="W4" s="128"/>
      <c r="X4" s="127"/>
      <c r="Y4" s="127"/>
      <c r="Z4" s="127"/>
      <c r="AA4" s="127"/>
    </row>
    <row r="5" spans="1:27" ht="15" customHeight="1">
      <c r="A5" s="125"/>
      <c r="B5" s="148"/>
      <c r="C5" s="148"/>
      <c r="D5" s="148"/>
      <c r="E5" s="148"/>
      <c r="F5" s="148"/>
      <c r="G5" s="148"/>
      <c r="H5" s="148"/>
      <c r="I5" s="148"/>
      <c r="J5" s="4"/>
      <c r="L5" s="1"/>
      <c r="M5" s="1"/>
      <c r="N5" s="1"/>
      <c r="O5" s="1"/>
      <c r="S5" s="127"/>
      <c r="T5" s="127"/>
      <c r="U5" s="127"/>
      <c r="V5" s="127"/>
      <c r="W5" s="128"/>
      <c r="X5" s="127"/>
      <c r="Y5" s="127"/>
      <c r="Z5" s="127"/>
      <c r="AA5" s="127"/>
    </row>
    <row r="6" spans="1:27">
      <c r="A6" s="125"/>
      <c r="B6" s="148"/>
      <c r="C6" s="148"/>
      <c r="D6" s="148"/>
      <c r="E6" s="148"/>
      <c r="F6" s="148"/>
      <c r="G6" s="148"/>
      <c r="H6" s="148"/>
      <c r="I6" s="148"/>
      <c r="J6" s="129"/>
      <c r="L6" s="1"/>
      <c r="M6" s="1"/>
      <c r="N6" s="1"/>
      <c r="O6" s="1"/>
      <c r="S6" s="127"/>
      <c r="T6" s="127"/>
      <c r="U6" s="127"/>
      <c r="V6" s="127"/>
      <c r="W6" s="128"/>
      <c r="X6" s="127"/>
      <c r="Y6" s="127"/>
      <c r="Z6" s="127"/>
      <c r="AA6" s="127"/>
    </row>
    <row r="7" spans="1:27" ht="15" customHeight="1">
      <c r="A7" s="125"/>
      <c r="B7" s="148"/>
      <c r="C7" s="148"/>
      <c r="D7" s="148"/>
      <c r="E7" s="148"/>
      <c r="F7" s="148"/>
      <c r="G7" s="148"/>
      <c r="H7" s="148"/>
      <c r="I7" s="148"/>
      <c r="J7" s="129"/>
      <c r="L7" s="1"/>
      <c r="M7" s="1"/>
      <c r="N7" s="1"/>
      <c r="O7" s="1"/>
      <c r="S7" s="127"/>
      <c r="T7" s="127"/>
      <c r="U7" s="127"/>
      <c r="V7" s="127"/>
      <c r="W7" s="128"/>
      <c r="X7" s="127"/>
      <c r="Y7" s="127"/>
      <c r="Z7" s="127"/>
      <c r="AA7" s="127"/>
    </row>
    <row r="8" spans="1:27">
      <c r="A8" s="125"/>
      <c r="B8" s="148"/>
      <c r="C8" s="148"/>
      <c r="D8" s="148"/>
      <c r="E8" s="148"/>
      <c r="F8" s="148"/>
      <c r="G8" s="148"/>
      <c r="H8" s="148"/>
      <c r="I8" s="148"/>
      <c r="J8" s="129"/>
      <c r="L8" s="1"/>
      <c r="M8" s="1"/>
      <c r="N8" s="1"/>
      <c r="O8" s="1"/>
      <c r="S8" s="127"/>
      <c r="T8" s="127"/>
      <c r="U8" s="127"/>
      <c r="V8" s="127"/>
      <c r="W8" s="128"/>
      <c r="X8" s="127"/>
      <c r="Y8" s="127"/>
      <c r="Z8" s="127"/>
      <c r="AA8" s="127"/>
    </row>
    <row r="9" spans="1:27" ht="15" customHeight="1">
      <c r="A9" s="125"/>
      <c r="B9" s="148"/>
      <c r="C9" s="148"/>
      <c r="D9" s="148"/>
      <c r="E9" s="148"/>
      <c r="F9" s="148"/>
      <c r="G9" s="148"/>
      <c r="H9" s="148"/>
      <c r="I9" s="148"/>
      <c r="J9" s="129"/>
      <c r="L9" s="1"/>
      <c r="M9" s="1"/>
      <c r="N9" s="1"/>
      <c r="O9" s="1"/>
      <c r="S9" s="127"/>
      <c r="T9" s="127"/>
      <c r="U9" s="127"/>
      <c r="V9" s="127"/>
      <c r="W9" s="128"/>
      <c r="X9" s="127"/>
      <c r="Y9" s="127"/>
      <c r="Z9" s="127"/>
      <c r="AA9" s="127"/>
    </row>
    <row r="10" spans="1:27">
      <c r="A10" s="125"/>
      <c r="B10" s="148"/>
      <c r="C10" s="148"/>
      <c r="D10" s="148"/>
      <c r="E10" s="148"/>
      <c r="F10" s="148"/>
      <c r="G10" s="148"/>
      <c r="H10" s="148"/>
      <c r="I10" s="148"/>
      <c r="J10" s="129"/>
      <c r="L10" s="1"/>
      <c r="M10" s="1"/>
      <c r="N10" s="1"/>
      <c r="O10" s="1"/>
      <c r="S10" s="127"/>
      <c r="T10" s="127"/>
      <c r="U10" s="127"/>
      <c r="V10" s="127"/>
      <c r="W10" s="128"/>
      <c r="X10" s="127"/>
      <c r="Y10" s="127"/>
      <c r="Z10" s="127"/>
      <c r="AA10" s="127"/>
    </row>
    <row r="11" spans="1:27">
      <c r="A11" s="125"/>
      <c r="B11" s="148"/>
      <c r="C11" s="148"/>
      <c r="D11" s="148"/>
      <c r="E11" s="148"/>
      <c r="F11" s="148"/>
      <c r="G11" s="148"/>
      <c r="H11" s="148"/>
      <c r="I11" s="148"/>
      <c r="J11" s="129"/>
      <c r="L11" s="1"/>
      <c r="M11" s="1"/>
      <c r="N11" s="1"/>
      <c r="O11" s="1"/>
      <c r="S11" s="127"/>
      <c r="T11" s="127"/>
      <c r="U11" s="127"/>
      <c r="V11" s="127"/>
      <c r="W11" s="128"/>
      <c r="X11" s="127"/>
      <c r="Y11" s="127"/>
      <c r="Z11" s="127"/>
      <c r="AA11" s="127"/>
    </row>
    <row r="12" spans="1:27">
      <c r="A12" s="125"/>
      <c r="B12" s="148"/>
      <c r="C12" s="148"/>
      <c r="D12" s="148"/>
      <c r="E12" s="148"/>
      <c r="F12" s="148"/>
      <c r="G12" s="148"/>
      <c r="H12" s="148"/>
      <c r="I12" s="148"/>
      <c r="J12" s="129"/>
      <c r="L12" s="1"/>
      <c r="M12" s="1"/>
      <c r="N12" s="1"/>
      <c r="O12" s="1"/>
      <c r="S12" s="127"/>
      <c r="T12" s="127"/>
      <c r="U12" s="127"/>
      <c r="V12" s="127"/>
      <c r="W12" s="128"/>
      <c r="X12" s="127"/>
      <c r="Y12" s="127"/>
      <c r="Z12" s="127"/>
      <c r="AA12" s="127"/>
    </row>
    <row r="13" spans="1:27">
      <c r="A13" s="125"/>
      <c r="B13" s="148"/>
      <c r="C13" s="148"/>
      <c r="D13" s="148"/>
      <c r="E13" s="148"/>
      <c r="F13" s="148"/>
      <c r="G13" s="148"/>
      <c r="H13" s="148"/>
      <c r="I13" s="148"/>
      <c r="J13" s="129"/>
      <c r="L13" s="1"/>
      <c r="M13" s="1"/>
      <c r="N13" s="1"/>
      <c r="O13" s="1"/>
      <c r="S13" s="127"/>
      <c r="T13" s="127"/>
      <c r="U13" s="127"/>
      <c r="V13" s="127"/>
      <c r="W13" s="128"/>
      <c r="X13" s="127"/>
      <c r="Y13" s="127"/>
      <c r="Z13" s="127"/>
      <c r="AA13" s="127"/>
    </row>
    <row r="14" spans="1:27" ht="15" customHeight="1">
      <c r="A14" s="125"/>
      <c r="B14" s="148"/>
      <c r="C14" s="148"/>
      <c r="D14" s="148"/>
      <c r="E14" s="148"/>
      <c r="F14" s="148"/>
      <c r="G14" s="148"/>
      <c r="H14" s="148"/>
      <c r="I14" s="148"/>
      <c r="J14" s="129"/>
      <c r="S14" s="127"/>
      <c r="T14" s="127"/>
      <c r="U14" s="127"/>
      <c r="V14" s="127"/>
      <c r="W14" s="128"/>
      <c r="X14" s="127"/>
      <c r="Y14" s="127"/>
      <c r="Z14" s="127"/>
      <c r="AA14" s="127"/>
    </row>
    <row r="15" spans="1:27" ht="15" customHeight="1">
      <c r="A15" s="125"/>
      <c r="B15" s="148"/>
      <c r="C15" s="148"/>
      <c r="D15" s="148"/>
      <c r="E15" s="148"/>
      <c r="F15" s="148"/>
      <c r="G15" s="148"/>
      <c r="H15" s="148"/>
      <c r="I15" s="148"/>
      <c r="J15" s="129"/>
      <c r="S15" s="127"/>
      <c r="T15" s="127"/>
      <c r="U15" s="127"/>
      <c r="V15" s="127"/>
      <c r="W15" s="128"/>
      <c r="X15" s="127"/>
      <c r="Y15" s="127"/>
      <c r="Z15" s="127"/>
      <c r="AA15" s="127"/>
    </row>
    <row r="16" spans="1:27" ht="15" customHeight="1">
      <c r="A16" s="125"/>
      <c r="B16" s="148"/>
      <c r="C16" s="148"/>
      <c r="D16" s="148"/>
      <c r="E16" s="148"/>
      <c r="F16" s="148"/>
      <c r="G16" s="148"/>
      <c r="H16" s="148"/>
      <c r="I16" s="148"/>
      <c r="J16" s="129"/>
      <c r="S16" s="127"/>
      <c r="T16" s="127"/>
      <c r="U16" s="127"/>
      <c r="V16" s="127"/>
      <c r="W16" s="128"/>
      <c r="X16" s="127"/>
      <c r="Y16" s="127"/>
      <c r="Z16" s="127"/>
      <c r="AA16" s="127"/>
    </row>
    <row r="17" spans="1:27" ht="15" customHeight="1">
      <c r="A17" s="125"/>
      <c r="B17" s="148"/>
      <c r="C17" s="148"/>
      <c r="D17" s="148"/>
      <c r="E17" s="148"/>
      <c r="F17" s="148"/>
      <c r="G17" s="148"/>
      <c r="H17" s="148"/>
      <c r="I17" s="148"/>
      <c r="J17" s="129"/>
      <c r="S17" s="127"/>
      <c r="T17" s="127"/>
      <c r="U17" s="127"/>
      <c r="V17" s="127"/>
      <c r="W17" s="128"/>
      <c r="X17" s="127"/>
      <c r="Y17" s="127"/>
      <c r="Z17" s="127"/>
      <c r="AA17" s="127"/>
    </row>
    <row r="18" spans="1:27">
      <c r="A18" s="125"/>
      <c r="B18" s="129"/>
      <c r="C18" s="129"/>
      <c r="D18" s="129"/>
      <c r="E18" s="129"/>
      <c r="F18" s="129"/>
      <c r="G18" s="130"/>
      <c r="H18" s="130"/>
      <c r="I18" s="129"/>
      <c r="J18" s="129"/>
      <c r="S18" s="127"/>
      <c r="T18" s="127"/>
      <c r="U18" s="127"/>
      <c r="V18" s="127"/>
      <c r="W18" s="128"/>
      <c r="X18" s="127"/>
      <c r="Y18" s="127"/>
      <c r="Z18" s="127"/>
      <c r="AA18" s="127"/>
    </row>
    <row r="19" spans="1:27" ht="18">
      <c r="A19" s="125"/>
      <c r="B19" s="129" t="s">
        <v>222</v>
      </c>
      <c r="C19" s="129"/>
      <c r="D19" s="129"/>
      <c r="E19" s="129"/>
      <c r="F19" s="129"/>
      <c r="G19" s="131"/>
      <c r="H19" s="132"/>
      <c r="I19" s="129" t="s">
        <v>223</v>
      </c>
      <c r="J19" s="129"/>
      <c r="S19" s="127"/>
      <c r="T19" s="127"/>
      <c r="U19" s="127"/>
      <c r="V19" s="127"/>
      <c r="W19" s="128"/>
      <c r="X19" s="127"/>
      <c r="Y19" s="127"/>
      <c r="Z19" s="127"/>
      <c r="AA19" s="127"/>
    </row>
    <row r="20" spans="1:27">
      <c r="A20" s="125"/>
      <c r="B20" s="129"/>
      <c r="C20" s="129"/>
      <c r="D20" s="129"/>
      <c r="E20" s="129"/>
      <c r="F20" s="130"/>
      <c r="G20" s="130"/>
      <c r="H20" s="130"/>
      <c r="I20" s="129"/>
      <c r="J20" s="129"/>
      <c r="S20" s="127"/>
      <c r="T20" s="127"/>
      <c r="U20" s="127"/>
      <c r="V20" s="127"/>
      <c r="W20" s="128"/>
      <c r="X20" s="127"/>
      <c r="Y20" s="127"/>
      <c r="Z20" s="127"/>
      <c r="AA20" s="127"/>
    </row>
    <row r="21" spans="1:27" ht="15" customHeight="1">
      <c r="A21" s="125"/>
      <c r="B21" s="129" t="s">
        <v>224</v>
      </c>
      <c r="C21" s="129"/>
      <c r="D21" s="129"/>
      <c r="E21" s="129"/>
      <c r="F21" s="130"/>
      <c r="G21" s="131"/>
      <c r="H21" s="132"/>
      <c r="I21" s="129" t="s">
        <v>223</v>
      </c>
      <c r="J21" s="129"/>
      <c r="S21" s="127"/>
      <c r="T21" s="127"/>
      <c r="U21" s="127"/>
      <c r="V21" s="127"/>
      <c r="W21" s="128"/>
      <c r="X21" s="127"/>
      <c r="Y21" s="127"/>
      <c r="Z21" s="127"/>
      <c r="AA21" s="127"/>
    </row>
    <row r="22" spans="1:27" ht="15" customHeight="1">
      <c r="A22" s="125"/>
      <c r="B22" s="125"/>
      <c r="C22" s="125"/>
      <c r="D22" s="125"/>
      <c r="E22" s="125"/>
      <c r="F22" s="130"/>
      <c r="G22" s="130"/>
      <c r="H22" s="130"/>
      <c r="I22" s="129"/>
      <c r="J22" s="4"/>
      <c r="S22" s="127"/>
      <c r="T22" s="127"/>
      <c r="U22" s="127"/>
      <c r="V22" s="127"/>
      <c r="W22" s="128"/>
      <c r="X22" s="127"/>
      <c r="Y22" s="127"/>
      <c r="Z22" s="127"/>
      <c r="AA22" s="127"/>
    </row>
    <row r="23" spans="1:27" ht="18">
      <c r="A23" s="125"/>
      <c r="B23" s="129" t="s">
        <v>225</v>
      </c>
      <c r="C23" s="129"/>
      <c r="D23" s="129"/>
      <c r="E23" s="129"/>
      <c r="F23" s="130"/>
      <c r="G23" s="131"/>
      <c r="H23" s="132"/>
      <c r="I23" s="129" t="s">
        <v>223</v>
      </c>
      <c r="J23" s="4"/>
      <c r="S23" s="127"/>
      <c r="T23" s="127"/>
      <c r="U23" s="127"/>
      <c r="V23" s="127"/>
      <c r="W23" s="128"/>
      <c r="X23" s="127"/>
      <c r="Y23" s="127"/>
      <c r="Z23" s="127"/>
      <c r="AA23" s="127"/>
    </row>
    <row r="24" spans="1:27" s="133" customFormat="1">
      <c r="A24" s="125"/>
      <c r="B24" s="129"/>
      <c r="C24" s="129"/>
      <c r="D24" s="129"/>
      <c r="E24" s="129"/>
      <c r="F24" s="130"/>
      <c r="G24" s="130"/>
      <c r="H24" s="130"/>
      <c r="I24" s="129"/>
      <c r="J24" s="4"/>
      <c r="S24" s="134"/>
      <c r="T24" s="134"/>
      <c r="U24" s="134"/>
      <c r="V24" s="134"/>
      <c r="W24" s="134"/>
      <c r="X24" s="134"/>
      <c r="Y24" s="134"/>
      <c r="Z24" s="134"/>
      <c r="AA24" s="134"/>
    </row>
    <row r="25" spans="1:27" s="133" customFormat="1" ht="18">
      <c r="A25" s="125"/>
      <c r="B25" s="129" t="s">
        <v>226</v>
      </c>
      <c r="C25" s="129"/>
      <c r="D25" s="129"/>
      <c r="E25" s="129"/>
      <c r="F25" s="130"/>
      <c r="G25" s="135">
        <f>G19+G21+G23</f>
        <v>0</v>
      </c>
      <c r="H25" s="136"/>
      <c r="I25" s="129" t="s">
        <v>223</v>
      </c>
      <c r="J25" s="4"/>
      <c r="S25" s="134"/>
      <c r="T25" s="134"/>
      <c r="U25" s="134"/>
      <c r="V25" s="134"/>
      <c r="W25" s="134"/>
      <c r="X25" s="134"/>
      <c r="Y25" s="134"/>
      <c r="Z25" s="134"/>
      <c r="AA25" s="134"/>
    </row>
    <row r="26" spans="1:27" s="133" customFormat="1">
      <c r="A26" s="125"/>
      <c r="B26" s="129"/>
      <c r="C26" s="129"/>
      <c r="D26" s="129"/>
      <c r="E26" s="129"/>
      <c r="F26" s="130"/>
      <c r="G26" s="130"/>
      <c r="H26" s="130"/>
      <c r="I26" s="129"/>
      <c r="J26" s="4"/>
      <c r="S26" s="134"/>
      <c r="T26" s="134"/>
      <c r="U26" s="134"/>
      <c r="V26" s="134"/>
      <c r="W26" s="134"/>
      <c r="X26" s="134"/>
      <c r="Y26" s="134"/>
      <c r="Z26" s="134"/>
      <c r="AA26" s="134"/>
    </row>
    <row r="27" spans="1:27" s="141" customFormat="1" ht="20.100000000000001" customHeight="1">
      <c r="A27" s="137" t="s">
        <v>227</v>
      </c>
      <c r="B27" s="138" t="s">
        <v>228</v>
      </c>
      <c r="C27" s="138"/>
      <c r="D27" s="138"/>
      <c r="E27" s="138"/>
      <c r="F27" s="139"/>
      <c r="G27" s="139"/>
      <c r="H27" s="139"/>
      <c r="I27" s="138"/>
      <c r="J27" s="140"/>
      <c r="S27" s="142"/>
      <c r="T27" s="142"/>
      <c r="U27" s="142"/>
      <c r="V27" s="142"/>
      <c r="W27" s="142"/>
      <c r="X27" s="142"/>
      <c r="Y27" s="142"/>
      <c r="Z27" s="142"/>
      <c r="AA27" s="142"/>
    </row>
    <row r="28" spans="1:27" s="133" customFormat="1" ht="17.45" customHeight="1">
      <c r="A28" s="125"/>
      <c r="B28" s="148" t="s">
        <v>229</v>
      </c>
      <c r="C28" s="148"/>
      <c r="D28" s="148"/>
      <c r="E28" s="148"/>
      <c r="F28" s="148"/>
      <c r="G28" s="148"/>
      <c r="H28" s="148"/>
      <c r="I28" s="148"/>
      <c r="J28" s="4"/>
      <c r="S28" s="134"/>
      <c r="T28" s="134"/>
      <c r="U28" s="134"/>
      <c r="V28" s="134"/>
      <c r="W28" s="134"/>
      <c r="X28" s="134"/>
      <c r="Y28" s="134"/>
      <c r="Z28" s="134"/>
      <c r="AA28" s="134"/>
    </row>
    <row r="29" spans="1:27" s="133" customFormat="1" ht="17.45" customHeight="1">
      <c r="A29" s="125"/>
      <c r="B29" s="148"/>
      <c r="C29" s="148"/>
      <c r="D29" s="148"/>
      <c r="E29" s="148"/>
      <c r="F29" s="148"/>
      <c r="G29" s="148"/>
      <c r="H29" s="148"/>
      <c r="I29" s="148"/>
      <c r="J29" s="4"/>
      <c r="S29" s="134"/>
      <c r="T29" s="134"/>
      <c r="U29" s="134"/>
      <c r="V29" s="134"/>
      <c r="W29" s="134"/>
      <c r="X29" s="134"/>
      <c r="Y29" s="134"/>
      <c r="Z29" s="134"/>
      <c r="AA29" s="134"/>
    </row>
    <row r="30" spans="1:27" s="133" customFormat="1" ht="17.45" customHeight="1">
      <c r="A30" s="125"/>
      <c r="B30" s="148"/>
      <c r="C30" s="148"/>
      <c r="D30" s="148"/>
      <c r="E30" s="148"/>
      <c r="F30" s="148"/>
      <c r="G30" s="148"/>
      <c r="H30" s="148"/>
      <c r="I30" s="148"/>
      <c r="J30" s="4"/>
      <c r="S30" s="134"/>
      <c r="T30" s="134"/>
      <c r="U30" s="134"/>
      <c r="V30" s="134"/>
      <c r="W30" s="134"/>
      <c r="X30" s="134"/>
      <c r="Y30" s="134"/>
      <c r="Z30" s="134"/>
      <c r="AA30" s="134"/>
    </row>
    <row r="31" spans="1:27" s="133" customFormat="1" ht="17.45" customHeight="1">
      <c r="A31" s="125"/>
      <c r="B31" s="148"/>
      <c r="C31" s="148"/>
      <c r="D31" s="148"/>
      <c r="E31" s="148"/>
      <c r="F31" s="148"/>
      <c r="G31" s="148"/>
      <c r="H31" s="148"/>
      <c r="I31" s="148"/>
      <c r="J31" s="4"/>
      <c r="S31" s="134"/>
      <c r="T31" s="134"/>
      <c r="U31" s="134"/>
      <c r="V31" s="134"/>
      <c r="W31" s="134"/>
      <c r="X31" s="134"/>
      <c r="Y31" s="134"/>
      <c r="Z31" s="134"/>
      <c r="AA31" s="134"/>
    </row>
    <row r="32" spans="1:27" s="133" customFormat="1" ht="17.45" customHeight="1">
      <c r="A32" s="125"/>
      <c r="B32" s="148"/>
      <c r="C32" s="148"/>
      <c r="D32" s="148"/>
      <c r="E32" s="148"/>
      <c r="F32" s="148"/>
      <c r="G32" s="148"/>
      <c r="H32" s="148"/>
      <c r="I32" s="148"/>
      <c r="J32" s="4"/>
      <c r="S32" s="134"/>
      <c r="T32" s="134"/>
      <c r="U32" s="134"/>
      <c r="V32" s="134"/>
      <c r="W32" s="134"/>
      <c r="X32" s="134"/>
      <c r="Y32" s="134"/>
      <c r="Z32" s="134"/>
      <c r="AA32" s="134"/>
    </row>
    <row r="33" spans="1:27" s="133" customFormat="1" ht="17.45" customHeight="1">
      <c r="A33" s="125"/>
      <c r="B33" s="148"/>
      <c r="C33" s="148"/>
      <c r="D33" s="148"/>
      <c r="E33" s="148"/>
      <c r="F33" s="148"/>
      <c r="G33" s="148"/>
      <c r="H33" s="148"/>
      <c r="I33" s="148"/>
      <c r="J33" s="4"/>
      <c r="S33" s="134"/>
      <c r="T33" s="134"/>
      <c r="U33" s="134"/>
      <c r="V33" s="134"/>
      <c r="W33" s="134"/>
      <c r="X33" s="134"/>
      <c r="Y33" s="134"/>
      <c r="Z33" s="134"/>
      <c r="AA33" s="134"/>
    </row>
    <row r="34" spans="1:27" s="133" customFormat="1">
      <c r="A34" s="125"/>
      <c r="B34" s="148"/>
      <c r="C34" s="148"/>
      <c r="D34" s="148"/>
      <c r="E34" s="148"/>
      <c r="F34" s="148"/>
      <c r="G34" s="148"/>
      <c r="H34" s="148"/>
      <c r="I34" s="148"/>
      <c r="J34" s="4"/>
      <c r="S34" s="134"/>
      <c r="T34" s="134"/>
      <c r="U34" s="134"/>
      <c r="V34" s="134"/>
      <c r="W34" s="134"/>
      <c r="X34" s="134"/>
      <c r="Y34" s="134"/>
      <c r="Z34" s="134"/>
      <c r="AA34" s="134"/>
    </row>
    <row r="35" spans="1:27" s="133" customFormat="1">
      <c r="A35" s="125"/>
      <c r="B35" s="148"/>
      <c r="C35" s="148"/>
      <c r="D35" s="148"/>
      <c r="E35" s="148"/>
      <c r="F35" s="148"/>
      <c r="G35" s="148"/>
      <c r="H35" s="148"/>
      <c r="I35" s="148"/>
      <c r="J35" s="4"/>
      <c r="S35" s="134"/>
      <c r="T35" s="134"/>
      <c r="U35" s="134"/>
      <c r="V35" s="134"/>
      <c r="W35" s="134"/>
      <c r="X35" s="134"/>
      <c r="Y35" s="134"/>
      <c r="Z35" s="134"/>
      <c r="AA35" s="134"/>
    </row>
    <row r="36" spans="1:27" s="133" customFormat="1">
      <c r="A36" s="125"/>
      <c r="B36" s="129"/>
      <c r="C36" s="129"/>
      <c r="D36" s="129"/>
      <c r="E36" s="129"/>
      <c r="F36" s="130"/>
      <c r="G36" s="130"/>
      <c r="H36" s="130"/>
      <c r="I36" s="129"/>
      <c r="J36" s="4"/>
      <c r="S36" s="134"/>
      <c r="T36" s="134"/>
      <c r="U36" s="134"/>
      <c r="V36" s="134"/>
      <c r="W36" s="134"/>
      <c r="X36" s="134"/>
      <c r="Y36" s="134"/>
      <c r="Z36" s="134"/>
      <c r="AA36" s="134"/>
    </row>
    <row r="37" spans="1:27" ht="18">
      <c r="A37" s="125"/>
      <c r="B37" s="129" t="s">
        <v>222</v>
      </c>
      <c r="C37" s="129"/>
      <c r="D37" s="129"/>
      <c r="E37" s="129"/>
      <c r="F37" s="129"/>
      <c r="G37" s="131"/>
      <c r="H37" s="132"/>
      <c r="I37" s="129" t="s">
        <v>223</v>
      </c>
      <c r="J37" s="129"/>
      <c r="L37" s="1"/>
      <c r="M37" s="1"/>
      <c r="N37" s="1"/>
      <c r="O37" s="1"/>
      <c r="S37" s="127"/>
      <c r="T37" s="127"/>
      <c r="U37" s="127"/>
      <c r="V37" s="127"/>
      <c r="W37" s="128"/>
      <c r="X37" s="127"/>
      <c r="Y37" s="127"/>
      <c r="Z37" s="127"/>
      <c r="AA37" s="127"/>
    </row>
    <row r="38" spans="1:27">
      <c r="A38" s="125"/>
      <c r="B38" s="129"/>
      <c r="C38" s="129"/>
      <c r="D38" s="129"/>
      <c r="E38" s="129"/>
      <c r="F38" s="130"/>
      <c r="G38" s="130"/>
      <c r="H38" s="130"/>
      <c r="I38" s="129"/>
      <c r="J38" s="129"/>
      <c r="L38" s="1"/>
      <c r="M38" s="1"/>
      <c r="N38" s="1"/>
      <c r="O38" s="1"/>
      <c r="S38" s="127"/>
      <c r="T38" s="127"/>
      <c r="U38" s="127"/>
      <c r="V38" s="127"/>
      <c r="W38" s="128"/>
      <c r="X38" s="127"/>
      <c r="Y38" s="127"/>
      <c r="Z38" s="127"/>
      <c r="AA38" s="127"/>
    </row>
    <row r="39" spans="1:27" ht="15" customHeight="1">
      <c r="A39" s="125"/>
      <c r="B39" s="129" t="s">
        <v>224</v>
      </c>
      <c r="C39" s="129"/>
      <c r="D39" s="129"/>
      <c r="E39" s="129"/>
      <c r="F39" s="130"/>
      <c r="G39" s="131"/>
      <c r="H39" s="132"/>
      <c r="I39" s="129" t="s">
        <v>223</v>
      </c>
      <c r="J39" s="129"/>
      <c r="L39" s="1"/>
      <c r="M39" s="1"/>
      <c r="N39" s="1"/>
      <c r="O39" s="1"/>
      <c r="S39" s="127"/>
      <c r="T39" s="127"/>
      <c r="U39" s="127"/>
      <c r="V39" s="127"/>
      <c r="W39" s="128"/>
      <c r="X39" s="127"/>
      <c r="Y39" s="127"/>
      <c r="Z39" s="127"/>
      <c r="AA39" s="127"/>
    </row>
    <row r="40" spans="1:27" ht="15" customHeight="1">
      <c r="A40" s="125"/>
      <c r="B40" s="125"/>
      <c r="C40" s="125"/>
      <c r="D40" s="125"/>
      <c r="E40" s="125"/>
      <c r="F40" s="130"/>
      <c r="G40" s="130"/>
      <c r="H40" s="130"/>
      <c r="I40" s="129"/>
      <c r="J40" s="4"/>
      <c r="L40" s="1"/>
      <c r="M40" s="1"/>
      <c r="N40" s="1"/>
      <c r="O40" s="1"/>
      <c r="S40" s="127"/>
      <c r="T40" s="127"/>
      <c r="U40" s="127"/>
      <c r="V40" s="127"/>
      <c r="W40" s="128"/>
      <c r="X40" s="127"/>
      <c r="Y40" s="127"/>
      <c r="Z40" s="127"/>
      <c r="AA40" s="127"/>
    </row>
    <row r="41" spans="1:27" ht="18">
      <c r="A41" s="125"/>
      <c r="B41" s="129" t="s">
        <v>225</v>
      </c>
      <c r="C41" s="129"/>
      <c r="D41" s="129"/>
      <c r="E41" s="129"/>
      <c r="F41" s="130"/>
      <c r="G41" s="131"/>
      <c r="H41" s="132"/>
      <c r="I41" s="129" t="s">
        <v>223</v>
      </c>
      <c r="J41" s="4"/>
      <c r="L41" s="1"/>
      <c r="M41" s="1"/>
      <c r="N41" s="1"/>
      <c r="O41" s="1"/>
      <c r="S41" s="127"/>
      <c r="T41" s="127"/>
      <c r="U41" s="127"/>
      <c r="V41" s="127"/>
      <c r="W41" s="128"/>
      <c r="X41" s="127"/>
      <c r="Y41" s="127"/>
      <c r="Z41" s="127"/>
      <c r="AA41" s="127"/>
    </row>
    <row r="42" spans="1:27" s="133" customFormat="1">
      <c r="A42" s="125"/>
      <c r="B42" s="129"/>
      <c r="C42" s="129"/>
      <c r="D42" s="129"/>
      <c r="E42" s="129"/>
      <c r="F42" s="130"/>
      <c r="G42" s="130"/>
      <c r="H42" s="130"/>
      <c r="I42" s="129"/>
      <c r="J42" s="4"/>
      <c r="S42" s="134"/>
      <c r="T42" s="134"/>
      <c r="U42" s="134"/>
      <c r="V42" s="134"/>
      <c r="W42" s="134"/>
      <c r="X42" s="134"/>
      <c r="Y42" s="134"/>
      <c r="Z42" s="134"/>
      <c r="AA42" s="134"/>
    </row>
    <row r="43" spans="1:27" s="133" customFormat="1" ht="18">
      <c r="A43" s="125"/>
      <c r="B43" s="129" t="s">
        <v>230</v>
      </c>
      <c r="C43" s="129"/>
      <c r="D43" s="129"/>
      <c r="E43" s="129"/>
      <c r="F43" s="130"/>
      <c r="G43" s="135">
        <f>G37+G39+G41</f>
        <v>0</v>
      </c>
      <c r="H43" s="136"/>
      <c r="I43" s="129" t="s">
        <v>223</v>
      </c>
      <c r="J43" s="4"/>
      <c r="S43" s="134"/>
      <c r="T43" s="134"/>
      <c r="U43" s="134"/>
      <c r="V43" s="134"/>
      <c r="W43" s="134"/>
      <c r="X43" s="134"/>
      <c r="Y43" s="134"/>
      <c r="Z43" s="134"/>
      <c r="AA43" s="134"/>
    </row>
    <row r="44" spans="1:27" s="133" customFormat="1">
      <c r="A44" s="125"/>
      <c r="B44" s="129"/>
      <c r="C44" s="129"/>
      <c r="D44" s="129"/>
      <c r="E44" s="129"/>
      <c r="F44" s="130"/>
      <c r="G44" s="130"/>
      <c r="H44" s="130"/>
      <c r="I44" s="129"/>
      <c r="J44" s="4"/>
      <c r="S44" s="134"/>
      <c r="T44" s="134"/>
      <c r="U44" s="134"/>
      <c r="V44" s="134"/>
      <c r="W44" s="134"/>
      <c r="X44" s="134"/>
      <c r="Y44" s="134"/>
      <c r="Z44" s="134"/>
      <c r="AA44" s="134"/>
    </row>
    <row r="45" spans="1:27" s="133" customFormat="1" ht="15.75">
      <c r="A45" s="137" t="s">
        <v>231</v>
      </c>
      <c r="B45" s="138" t="s">
        <v>232</v>
      </c>
      <c r="C45" s="138"/>
      <c r="D45" s="129"/>
      <c r="E45" s="129"/>
      <c r="F45" s="130"/>
      <c r="G45" s="130"/>
      <c r="H45" s="130"/>
      <c r="I45" s="129"/>
      <c r="J45" s="4"/>
      <c r="S45" s="134"/>
      <c r="T45" s="134"/>
      <c r="U45" s="134"/>
      <c r="V45" s="134"/>
      <c r="W45" s="134"/>
      <c r="X45" s="134"/>
      <c r="Y45" s="134"/>
      <c r="Z45" s="134"/>
      <c r="AA45" s="134"/>
    </row>
    <row r="46" spans="1:27" s="133" customFormat="1">
      <c r="A46" s="125"/>
      <c r="B46" s="129"/>
      <c r="C46" s="129"/>
      <c r="D46" s="129"/>
      <c r="E46" s="129"/>
      <c r="F46" s="130"/>
      <c r="G46" s="130"/>
      <c r="H46" s="130"/>
      <c r="I46" s="129"/>
      <c r="J46" s="4"/>
      <c r="S46" s="134"/>
      <c r="T46" s="134"/>
      <c r="U46" s="134"/>
      <c r="V46" s="134"/>
      <c r="W46" s="134"/>
      <c r="X46" s="134"/>
      <c r="Y46" s="134"/>
      <c r="Z46" s="134"/>
      <c r="AA46" s="134"/>
    </row>
    <row r="47" spans="1:27" s="133" customFormat="1" ht="55.15" customHeight="1">
      <c r="A47" s="125"/>
      <c r="B47" s="146" t="s">
        <v>233</v>
      </c>
      <c r="C47" s="146"/>
      <c r="D47" s="146"/>
      <c r="E47" s="146"/>
      <c r="F47" s="146"/>
      <c r="G47" s="146"/>
      <c r="H47" s="146"/>
      <c r="I47" s="146"/>
      <c r="J47" s="4"/>
      <c r="S47" s="134"/>
      <c r="T47" s="134"/>
      <c r="U47" s="134"/>
      <c r="V47" s="134"/>
      <c r="W47" s="134"/>
      <c r="X47" s="134"/>
      <c r="Y47" s="134"/>
      <c r="Z47" s="134"/>
      <c r="AA47" s="134"/>
    </row>
    <row r="48" spans="1:27" s="133" customFormat="1">
      <c r="A48" s="125"/>
      <c r="B48" s="129"/>
      <c r="C48" s="129"/>
      <c r="D48" s="129"/>
      <c r="E48" s="129"/>
      <c r="F48" s="130"/>
      <c r="G48" s="130"/>
      <c r="H48" s="130"/>
      <c r="I48" s="129"/>
      <c r="J48" s="4"/>
      <c r="S48" s="134"/>
      <c r="T48" s="134"/>
      <c r="U48" s="134"/>
      <c r="V48" s="134"/>
      <c r="W48" s="134"/>
      <c r="X48" s="134"/>
      <c r="Y48" s="134"/>
      <c r="Z48" s="134"/>
      <c r="AA48" s="134"/>
    </row>
    <row r="49" spans="1:27" s="133" customFormat="1" ht="18">
      <c r="A49" s="125"/>
      <c r="B49" s="129" t="s">
        <v>234</v>
      </c>
      <c r="C49" s="129"/>
      <c r="D49" s="129"/>
      <c r="E49" s="129"/>
      <c r="F49" s="130"/>
      <c r="G49" s="135">
        <f>G25-G43</f>
        <v>0</v>
      </c>
      <c r="H49" s="136"/>
      <c r="I49" s="129" t="s">
        <v>223</v>
      </c>
      <c r="J49" s="4"/>
      <c r="S49" s="134"/>
      <c r="T49" s="134"/>
      <c r="U49" s="134"/>
      <c r="V49" s="134"/>
      <c r="W49" s="134"/>
      <c r="X49" s="134"/>
      <c r="Y49" s="134"/>
      <c r="Z49" s="134"/>
      <c r="AA49" s="134"/>
    </row>
    <row r="50" spans="1:27" s="133" customFormat="1">
      <c r="A50" s="125"/>
      <c r="B50" s="129"/>
      <c r="C50" s="129"/>
      <c r="D50" s="129"/>
      <c r="E50" s="129"/>
      <c r="F50" s="130"/>
      <c r="G50" s="130"/>
      <c r="H50" s="130"/>
      <c r="I50" s="129"/>
      <c r="J50" s="4"/>
      <c r="S50" s="134"/>
      <c r="T50" s="134"/>
      <c r="U50" s="134"/>
      <c r="V50" s="134"/>
      <c r="W50" s="134"/>
      <c r="X50" s="134"/>
      <c r="Y50" s="134"/>
      <c r="Z50" s="134"/>
      <c r="AA50" s="134"/>
    </row>
    <row r="51" spans="1:27" s="133" customFormat="1" ht="73.5" customHeight="1">
      <c r="A51" s="125"/>
      <c r="B51" s="149" t="str">
        <f>IF(OR(G41="",G19="",G21="",G23="",G37="",G39=""),"Bitte füllen Sie die Emissionen aus",IF(AND(G25&lt;20000, ABS(G49)&lt;20000),"Eine Phase 2 (detaillierte Analyse) ist nicht notwendig, weil die absoluten und relativen Emissionen 20.000 t CO2e/a nicht überschreiten. Bitte machen Sie weiter mit 3. Klimaresilienz","Die Emissionen liegen über 20.000 tCO2e/a. Bitte wenden Sie sich an den Ansprechpartner der ThEGA, um die Phase 2 (detaillierte Prüfung) zu besprechen."))</f>
        <v>Bitte füllen Sie die Emissionen aus</v>
      </c>
      <c r="C51" s="149"/>
      <c r="D51" s="149"/>
      <c r="E51" s="149"/>
      <c r="F51" s="149"/>
      <c r="G51" s="149"/>
      <c r="H51" s="149"/>
      <c r="I51" s="143"/>
      <c r="J51" s="4"/>
      <c r="S51" s="134"/>
      <c r="T51" s="134"/>
      <c r="U51" s="134"/>
      <c r="V51" s="134"/>
      <c r="W51" s="134"/>
      <c r="X51" s="134"/>
      <c r="Y51" s="134"/>
      <c r="Z51" s="134"/>
      <c r="AA51" s="134"/>
    </row>
    <row r="52" spans="1:27" s="133" customFormat="1">
      <c r="A52" s="125"/>
      <c r="B52" s="129"/>
      <c r="C52" s="129"/>
      <c r="D52" s="129"/>
      <c r="E52" s="129"/>
      <c r="F52" s="130"/>
      <c r="G52" s="130"/>
      <c r="H52" s="130"/>
      <c r="I52" s="129"/>
      <c r="J52" s="4"/>
      <c r="S52" s="134"/>
      <c r="T52" s="134"/>
      <c r="U52" s="134"/>
      <c r="V52" s="134"/>
      <c r="W52" s="134"/>
      <c r="X52" s="134"/>
      <c r="Y52" s="134"/>
      <c r="Z52" s="134"/>
      <c r="AA52" s="134"/>
    </row>
    <row r="53" spans="1:27" s="133" customFormat="1" ht="66" customHeight="1">
      <c r="A53" s="125"/>
      <c r="B53" s="146" t="s">
        <v>235</v>
      </c>
      <c r="C53" s="146"/>
      <c r="D53" s="146"/>
      <c r="E53" s="146"/>
      <c r="F53" s="146"/>
      <c r="G53" s="146"/>
      <c r="H53" s="146"/>
      <c r="I53" s="146"/>
      <c r="J53" s="4"/>
      <c r="S53" s="134"/>
      <c r="T53" s="134"/>
      <c r="U53" s="134"/>
      <c r="V53" s="134"/>
      <c r="W53" s="134"/>
      <c r="X53" s="134"/>
      <c r="Y53" s="134"/>
      <c r="Z53" s="134"/>
      <c r="AA53" s="134"/>
    </row>
    <row r="54" spans="1:27" s="133" customFormat="1">
      <c r="A54" s="125"/>
      <c r="B54" s="144" t="s">
        <v>236</v>
      </c>
      <c r="C54" s="129"/>
      <c r="D54" s="129"/>
      <c r="E54" s="129"/>
      <c r="F54" s="130"/>
      <c r="G54" s="130"/>
      <c r="H54" s="130"/>
      <c r="I54" s="129"/>
      <c r="J54" s="4"/>
      <c r="S54" s="134"/>
      <c r="T54" s="134"/>
      <c r="U54" s="134"/>
      <c r="V54" s="134"/>
      <c r="W54" s="134"/>
      <c r="X54" s="134"/>
      <c r="Y54" s="134"/>
      <c r="Z54" s="134"/>
      <c r="AA54" s="134"/>
    </row>
    <row r="55" spans="1:27" hidden="1"/>
    <row r="56" spans="1:27" hidden="1"/>
    <row r="57" spans="1:27" hidden="1"/>
    <row r="58" spans="1:27" hidden="1"/>
    <row r="59" spans="1:27" hidden="1"/>
    <row r="60" spans="1:27" hidden="1"/>
    <row r="61" spans="1:27" hidden="1"/>
    <row r="62" spans="1:27" hidden="1"/>
    <row r="63" spans="1:27" ht="15" hidden="1" customHeight="1"/>
    <row r="64" spans="1:27" hidden="1"/>
    <row r="65" hidden="1"/>
    <row r="66" hidden="1"/>
    <row r="67" hidden="1"/>
    <row r="68" hidden="1"/>
    <row r="69" hidden="1"/>
    <row r="70" hidden="1"/>
  </sheetData>
  <sheetProtection selectLockedCells="1"/>
  <protectedRanges>
    <protectedRange sqref="G41:H41" name="Bereich6"/>
    <protectedRange sqref="G39:H39" name="Bereich5"/>
    <protectedRange sqref="G37:H37" name="Bereich4"/>
    <protectedRange sqref="G23:H23" name="Bereich3"/>
    <protectedRange sqref="G21:H21" name="Bereich2"/>
    <protectedRange sqref="G19:H19" name="Bereich1"/>
  </protectedRanges>
  <mergeCells count="6">
    <mergeCell ref="B53:I53"/>
    <mergeCell ref="A1:J1"/>
    <mergeCell ref="B4:I17"/>
    <mergeCell ref="B28:I35"/>
    <mergeCell ref="B47:I47"/>
    <mergeCell ref="B51:H51"/>
  </mergeCells>
  <conditionalFormatting sqref="B51">
    <cfRule type="containsText" dxfId="52" priority="4" operator="containsText" text="Eine weitere Bearbeitung des Formulars ist nicht notwendig">
      <formula>NOT(ISERROR(SEARCH("Eine weitere Bearbeitung des Formulars ist nicht notwendig",B51)))</formula>
    </cfRule>
    <cfRule type="containsText" dxfId="51" priority="5" operator="containsText" text="Bitte bearbeiten Sie die folgenden Seiten">
      <formula>NOT(ISERROR(SEARCH("Bitte bearbeiten Sie die folgenden Seiten",B51)))</formula>
    </cfRule>
    <cfRule type="containsText" dxfId="50" priority="6" operator="containsText" text="Bitte füllen Sie die erwartete Lebensdauer aus">
      <formula>NOT(ISERROR(SEARCH("Bitte füllen Sie die erwartete Lebensdauer aus",B51)))</formula>
    </cfRule>
  </conditionalFormatting>
  <conditionalFormatting sqref="B51 I51">
    <cfRule type="cellIs" dxfId="49" priority="1" operator="equal">
      <formula>"Bitte füllen Sie die Emissionen aus"</formula>
    </cfRule>
    <cfRule type="containsText" dxfId="48" priority="2" operator="containsText" text="nicht notwendig">
      <formula>NOT(ISERROR(SEARCH("nicht notwendig",B51)))</formula>
    </cfRule>
    <cfRule type="containsText" dxfId="47" priority="3" operator="containsText" text="über">
      <formula>NOT(ISERROR(SEARCH("über",B51)))</formula>
    </cfRule>
  </conditionalFormatting>
  <dataValidations count="3">
    <dataValidation allowBlank="1" showInputMessage="1" showErrorMessage="1" promptTitle="Scope 3" prompt="Unter Scope 3 fallen indirekte Treibhausgasemissionen, die als Folge der Projektaktivität betrachtet werden können (vor- und nachgelagerte Aktivitäten). Z. Bsp: Emissionen von eingekauften Gütern, Emissionen aus der Nutzung der produzierten Produkte." sqref="G23:H23 G41:H41"/>
    <dataValidation allowBlank="1" showInputMessage="1" showErrorMessage="1" promptTitle="Scope 2" prompt="Unter Scope 2 fallen indirekte Treibhausgasemissionen im Zusammenhang mit Energie (Strom, Heizung, Kühlung und Dampf), die vom Projekt verbraucht, aber nicht erzeugt werden." sqref="G21:H21 G39:H39"/>
    <dataValidation allowBlank="1" showInputMessage="1" showErrorMessage="1" promptTitle="Scope 1" prompt="Unter Scope 1 fallen direkte Treibhausgasemissionen. Sie entstehen physisch aus Quellen, die vom Projekt betrieben werden. Z. Bsp.: Heizkessel, Fuhrpark, Kältemittel- oder Methanaustritt." sqref="G19:H19 G37:H37"/>
  </dataValidations>
  <hyperlinks>
    <hyperlink ref="B54" r:id="rId1" display="Link zu den FAQ der Thega"/>
  </hyperlinks>
  <pageMargins left="0.70866141732283472" right="0.70866141732283472" top="0.74803149606299213" bottom="0.74803149606299213" header="0.31496062992125984" footer="0.31496062992125984"/>
  <pageSetup paperSize="9" scale="71" fitToWidth="0" fitToHeight="0" orientation="portrait" r:id="rId2"/>
  <colBreaks count="1" manualBreakCount="1">
    <brk id="9" max="56"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XFC41"/>
  <sheetViews>
    <sheetView view="pageBreakPreview" topLeftCell="A16" zoomScale="90" zoomScaleNormal="85" zoomScaleSheetLayoutView="90" workbookViewId="0">
      <selection activeCell="A15" sqref="A15"/>
    </sheetView>
  </sheetViews>
  <sheetFormatPr baseColWidth="10" defaultColWidth="0" defaultRowHeight="15" zeroHeight="1"/>
  <cols>
    <col min="1" max="1" width="66" style="12" customWidth="1"/>
    <col min="2" max="2" width="34.42578125" style="12" customWidth="1"/>
    <col min="3" max="3" width="18.42578125" style="12" customWidth="1"/>
    <col min="4" max="4" width="17.28515625" style="12" customWidth="1"/>
    <col min="5" max="5" width="26.7109375" style="12" customWidth="1"/>
    <col min="6" max="6" width="32" style="12" customWidth="1"/>
    <col min="7" max="16383" width="11.42578125" hidden="1"/>
    <col min="16384" max="16384" width="1.85546875" hidden="1" customWidth="1"/>
  </cols>
  <sheetData>
    <row r="1" spans="1:6" ht="48.75" customHeight="1">
      <c r="A1" s="152" t="s">
        <v>106</v>
      </c>
      <c r="B1" s="152"/>
    </row>
    <row r="2" spans="1:6" ht="99" customHeight="1">
      <c r="A2" s="153" t="s">
        <v>107</v>
      </c>
      <c r="B2" s="153"/>
    </row>
    <row r="3" spans="1:6" ht="60" customHeight="1">
      <c r="A3" s="154" t="s">
        <v>108</v>
      </c>
      <c r="B3" s="154"/>
    </row>
    <row r="4" spans="1:6" ht="78" customHeight="1">
      <c r="A4" s="150" t="s">
        <v>110</v>
      </c>
      <c r="B4" s="150"/>
    </row>
    <row r="5" spans="1:6" ht="52.5" customHeight="1">
      <c r="A5" s="154" t="s">
        <v>109</v>
      </c>
      <c r="B5" s="154"/>
    </row>
    <row r="6" spans="1:6" ht="86.25" customHeight="1">
      <c r="A6" s="150" t="s">
        <v>111</v>
      </c>
      <c r="B6" s="150"/>
    </row>
    <row r="7" spans="1:6" ht="86.25" customHeight="1">
      <c r="A7" s="151" t="s">
        <v>122</v>
      </c>
      <c r="B7" s="151"/>
    </row>
    <row r="8" spans="1:6">
      <c r="A8" s="11"/>
    </row>
    <row r="9" spans="1:6">
      <c r="A9" s="11"/>
    </row>
    <row r="10" spans="1:6">
      <c r="A10" s="11"/>
    </row>
    <row r="11" spans="1:6"/>
    <row r="12" spans="1:6" ht="75" customHeight="1">
      <c r="A12" s="156" t="s">
        <v>194</v>
      </c>
      <c r="B12" s="156"/>
      <c r="C12" s="156"/>
      <c r="D12" s="156"/>
      <c r="E12" s="156"/>
    </row>
    <row r="13" spans="1:6" ht="15.75" customHeight="1">
      <c r="A13" s="157" t="s">
        <v>114</v>
      </c>
      <c r="B13" s="157" t="s">
        <v>115</v>
      </c>
      <c r="C13" s="158" t="s">
        <v>116</v>
      </c>
      <c r="D13" s="158"/>
      <c r="E13" s="158"/>
    </row>
    <row r="14" spans="1:6" ht="45">
      <c r="A14" s="157"/>
      <c r="B14" s="157"/>
      <c r="C14" s="42" t="s">
        <v>117</v>
      </c>
      <c r="D14" s="42" t="s">
        <v>118</v>
      </c>
      <c r="E14" s="42" t="s">
        <v>119</v>
      </c>
    </row>
    <row r="15" spans="1:6">
      <c r="A15" s="74"/>
      <c r="B15" s="74"/>
      <c r="C15" s="75"/>
      <c r="D15" s="75"/>
      <c r="E15" s="75"/>
      <c r="F15" s="35"/>
    </row>
    <row r="16" spans="1:6">
      <c r="A16" s="74"/>
      <c r="B16" s="74"/>
      <c r="C16" s="75"/>
      <c r="D16" s="75"/>
      <c r="E16" s="75"/>
      <c r="F16" s="35"/>
    </row>
    <row r="17" spans="1:6">
      <c r="A17" s="76"/>
      <c r="B17" s="76"/>
      <c r="C17" s="75"/>
      <c r="D17" s="75"/>
      <c r="E17" s="75"/>
      <c r="F17" s="35"/>
    </row>
    <row r="18" spans="1:6">
      <c r="A18" s="76"/>
      <c r="B18" s="76"/>
      <c r="C18" s="75"/>
      <c r="D18" s="75"/>
      <c r="E18" s="75"/>
      <c r="F18" s="35"/>
    </row>
    <row r="19" spans="1:6">
      <c r="A19" s="76"/>
      <c r="B19" s="76"/>
      <c r="C19" s="75"/>
      <c r="D19" s="75"/>
      <c r="E19" s="75"/>
      <c r="F19" s="35"/>
    </row>
    <row r="20" spans="1:6">
      <c r="A20" s="76"/>
      <c r="B20" s="76"/>
      <c r="C20" s="75"/>
      <c r="D20" s="75"/>
      <c r="E20" s="75"/>
      <c r="F20" s="35"/>
    </row>
    <row r="21" spans="1:6">
      <c r="A21" s="35"/>
      <c r="B21" s="35"/>
      <c r="C21" s="35"/>
      <c r="D21" s="35"/>
    </row>
    <row r="22" spans="1:6"/>
    <row r="23" spans="1:6">
      <c r="A23" s="58" t="s">
        <v>121</v>
      </c>
    </row>
    <row r="24" spans="1:6"/>
    <row r="25" spans="1:6" ht="32.25" customHeight="1">
      <c r="A25" s="155" t="s">
        <v>192</v>
      </c>
      <c r="B25" s="155"/>
      <c r="C25" s="155"/>
      <c r="D25" s="155"/>
      <c r="E25" s="155"/>
    </row>
    <row r="26" spans="1:6" ht="52.5" customHeight="1">
      <c r="A26" s="77" t="s">
        <v>214</v>
      </c>
    </row>
    <row r="27" spans="1:6" ht="31.5" customHeight="1">
      <c r="A27" s="12" t="s">
        <v>127</v>
      </c>
      <c r="E27"/>
    </row>
    <row r="28" spans="1:6" ht="18" customHeight="1"/>
    <row r="29" spans="1:6">
      <c r="A29" s="12" t="s">
        <v>193</v>
      </c>
    </row>
    <row r="30" spans="1:6"/>
    <row r="31" spans="1:6">
      <c r="A31" s="12" t="s">
        <v>128</v>
      </c>
      <c r="B31" s="12" t="s">
        <v>129</v>
      </c>
    </row>
    <row r="32" spans="1:6">
      <c r="A32" s="12" t="s">
        <v>123</v>
      </c>
      <c r="B32" s="12" t="s">
        <v>124</v>
      </c>
    </row>
    <row r="33" spans="1:2">
      <c r="A33" s="78" t="s">
        <v>125</v>
      </c>
      <c r="B33" s="78" t="s">
        <v>126</v>
      </c>
    </row>
    <row r="34" spans="1:2"/>
    <row r="35" spans="1:2"/>
    <row r="36" spans="1:2"/>
    <row r="37" spans="1:2"/>
    <row r="38" spans="1:2"/>
    <row r="39" spans="1:2"/>
    <row r="40" spans="1:2"/>
    <row r="41" spans="1:2"/>
  </sheetData>
  <sheetProtection sheet="1" selectLockedCells="1"/>
  <customSheetViews>
    <customSheetView guid="{1CEC71CB-DC87-4065-91A5-116B4A83B718}" scale="70">
      <selection activeCell="B59" sqref="B59"/>
    </customSheetView>
  </customSheetViews>
  <mergeCells count="12">
    <mergeCell ref="A25:E25"/>
    <mergeCell ref="A12:E12"/>
    <mergeCell ref="A13:A14"/>
    <mergeCell ref="B13:B14"/>
    <mergeCell ref="C13:E13"/>
    <mergeCell ref="A6:B6"/>
    <mergeCell ref="A7:B7"/>
    <mergeCell ref="A1:B1"/>
    <mergeCell ref="A2:B2"/>
    <mergeCell ref="A3:B3"/>
    <mergeCell ref="A4:B4"/>
    <mergeCell ref="A5:B5"/>
  </mergeCells>
  <dataValidations count="1">
    <dataValidation type="list" allowBlank="1" showInputMessage="1" showErrorMessage="1" sqref="C15:E20">
      <formula1>"x, -"</formula1>
    </dataValidation>
  </dataValidations>
  <hyperlinks>
    <hyperlink ref="A33" r:id="rId1"/>
    <hyperlink ref="B33" r:id="rId2"/>
    <hyperlink ref="A26" r:id="rId3"/>
  </hyperlinks>
  <pageMargins left="0.7" right="0.7" top="0.78740157499999996" bottom="0.78740157499999996" header="0.3" footer="0.3"/>
  <pageSetup paperSize="9" scale="67" fitToHeight="0" orientation="landscape" r:id="rId4"/>
  <rowBreaks count="1" manualBreakCount="1">
    <brk id="10" max="5" man="1"/>
  </rowBreaks>
  <colBreaks count="1" manualBreakCount="1">
    <brk id="5" max="39" man="1"/>
  </col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4" tint="0.39997558519241921"/>
    <pageSetUpPr fitToPage="1"/>
  </sheetPr>
  <dimension ref="A1:XFC548"/>
  <sheetViews>
    <sheetView topLeftCell="A61" zoomScaleNormal="100" zoomScaleSheetLayoutView="85" workbookViewId="0">
      <selection activeCell="C35" sqref="C35:K36"/>
    </sheetView>
  </sheetViews>
  <sheetFormatPr baseColWidth="10" defaultColWidth="0" defaultRowHeight="15" zeroHeight="1"/>
  <cols>
    <col min="1" max="1" width="13.28515625" style="7" customWidth="1"/>
    <col min="2" max="12" width="15.7109375" style="7" customWidth="1"/>
    <col min="13" max="13" width="22.5703125" style="7" customWidth="1"/>
    <col min="14" max="15" width="11.42578125" style="7" hidden="1" customWidth="1"/>
    <col min="16" max="16" width="11.5703125" hidden="1" customWidth="1"/>
    <col min="17" max="23" width="11.42578125" style="7" hidden="1" customWidth="1"/>
    <col min="24" max="24" width="82.5703125" style="7" hidden="1" customWidth="1"/>
    <col min="25" max="25" width="0" style="7" hidden="1" customWidth="1"/>
    <col min="26" max="16383" width="11.42578125" style="7" hidden="1"/>
    <col min="16384" max="16384" width="1.5703125" style="7" hidden="1" customWidth="1"/>
  </cols>
  <sheetData>
    <row r="1" spans="1:26" s="3" customFormat="1" ht="21">
      <c r="A1" s="186" t="s">
        <v>41</v>
      </c>
      <c r="B1" s="186"/>
      <c r="C1" s="186"/>
      <c r="D1" s="186"/>
      <c r="E1" s="186"/>
      <c r="F1" s="186"/>
      <c r="G1" s="186"/>
      <c r="H1" s="186"/>
      <c r="I1" s="186"/>
      <c r="J1" s="186"/>
      <c r="K1" s="186"/>
      <c r="L1" s="186"/>
      <c r="M1" s="186"/>
    </row>
    <row r="2" spans="1:26">
      <c r="A2" s="13"/>
      <c r="B2" s="13"/>
      <c r="C2" s="13"/>
      <c r="D2" s="13"/>
      <c r="E2" s="13"/>
      <c r="F2" s="13"/>
      <c r="G2" s="13"/>
      <c r="H2" s="13"/>
      <c r="I2" s="13"/>
      <c r="J2" s="13"/>
      <c r="K2" s="13"/>
      <c r="L2" s="13"/>
      <c r="M2" s="13"/>
      <c r="N2" s="3"/>
      <c r="O2" s="3"/>
      <c r="P2" s="3"/>
      <c r="Q2" s="3"/>
      <c r="R2" s="3"/>
      <c r="S2" s="3"/>
      <c r="T2" s="3"/>
      <c r="U2" s="3"/>
      <c r="V2" s="3"/>
      <c r="W2" s="3"/>
      <c r="X2" s="3"/>
      <c r="Y2" s="3"/>
    </row>
    <row r="3" spans="1:26">
      <c r="A3" s="14" t="s">
        <v>5</v>
      </c>
      <c r="B3" s="14" t="s">
        <v>34</v>
      </c>
      <c r="C3" s="14"/>
      <c r="D3" s="14"/>
      <c r="E3" s="14"/>
      <c r="F3" s="14"/>
      <c r="G3" s="13"/>
      <c r="H3" s="13"/>
      <c r="I3" s="13"/>
      <c r="J3" s="13"/>
      <c r="K3" s="13"/>
      <c r="L3" s="13"/>
      <c r="M3" s="13"/>
      <c r="N3" s="3"/>
      <c r="O3" s="3"/>
      <c r="P3" s="3"/>
      <c r="Q3" s="3"/>
      <c r="R3" s="3"/>
      <c r="S3" s="3"/>
      <c r="T3" s="3"/>
      <c r="U3" s="3"/>
      <c r="V3" s="3"/>
      <c r="W3" s="3"/>
      <c r="X3" s="3"/>
      <c r="Y3" s="3"/>
    </row>
    <row r="4" spans="1:26">
      <c r="A4" s="14"/>
      <c r="B4" s="14"/>
      <c r="C4" s="14"/>
      <c r="D4" s="14"/>
      <c r="E4" s="14"/>
      <c r="F4" s="14"/>
      <c r="G4" s="13"/>
      <c r="H4" s="13"/>
      <c r="I4" s="13"/>
      <c r="J4" s="13"/>
      <c r="K4" s="13"/>
      <c r="L4" s="13"/>
      <c r="M4" s="13"/>
      <c r="N4" s="3"/>
      <c r="O4" s="3"/>
      <c r="P4" s="3"/>
      <c r="Q4" s="3"/>
      <c r="R4" s="3"/>
      <c r="S4" s="3"/>
      <c r="T4" s="3"/>
      <c r="U4" s="3"/>
      <c r="V4" s="3"/>
      <c r="W4" s="3"/>
      <c r="X4" s="3"/>
      <c r="Y4" s="3"/>
    </row>
    <row r="5" spans="1:26">
      <c r="A5" s="14" t="s">
        <v>6</v>
      </c>
      <c r="B5" s="14" t="s">
        <v>152</v>
      </c>
      <c r="C5" s="14"/>
      <c r="D5" s="14"/>
      <c r="E5" s="14"/>
      <c r="F5" s="14"/>
      <c r="G5" s="13"/>
      <c r="H5" s="13"/>
      <c r="I5" s="13"/>
      <c r="J5" s="13"/>
      <c r="K5" s="13"/>
      <c r="L5" s="13"/>
      <c r="M5" s="13"/>
      <c r="N5" s="3"/>
      <c r="O5" s="3"/>
      <c r="P5" s="3"/>
      <c r="Q5" s="3"/>
      <c r="R5" s="3"/>
      <c r="S5" s="3"/>
      <c r="T5" s="3"/>
      <c r="U5" s="3"/>
      <c r="V5" s="3"/>
      <c r="W5" s="3"/>
      <c r="X5" s="3"/>
      <c r="Y5" s="3"/>
    </row>
    <row r="6" spans="1:26">
      <c r="A6" s="14"/>
      <c r="B6" s="14"/>
      <c r="C6" s="14"/>
      <c r="D6" s="14"/>
      <c r="E6" s="14"/>
      <c r="F6" s="14"/>
      <c r="G6" s="13"/>
      <c r="H6" s="13"/>
      <c r="I6" s="13"/>
      <c r="J6" s="13"/>
      <c r="K6" s="13"/>
      <c r="L6" s="13"/>
      <c r="M6" s="13"/>
      <c r="N6" s="3"/>
      <c r="O6" s="3"/>
      <c r="P6" s="3"/>
      <c r="Q6" s="3"/>
      <c r="R6" s="3"/>
      <c r="S6" s="3"/>
      <c r="T6" s="3"/>
      <c r="U6" s="3"/>
      <c r="V6" s="3"/>
      <c r="W6" s="3"/>
      <c r="X6" s="3"/>
      <c r="Y6" s="3"/>
    </row>
    <row r="7" spans="1:26">
      <c r="A7" s="13"/>
      <c r="B7" s="13"/>
      <c r="C7" s="13"/>
      <c r="D7" s="13"/>
      <c r="E7" s="13"/>
      <c r="F7" s="13"/>
      <c r="G7" s="13"/>
      <c r="H7" s="13"/>
      <c r="I7" s="13"/>
      <c r="J7" s="13"/>
      <c r="K7" s="13"/>
      <c r="L7" s="13"/>
      <c r="M7" s="13"/>
      <c r="N7" s="3"/>
      <c r="O7" s="3"/>
      <c r="P7" s="3"/>
      <c r="Q7" s="3"/>
      <c r="R7" s="3"/>
      <c r="S7" s="3"/>
      <c r="T7" s="3"/>
      <c r="U7" s="3"/>
      <c r="V7" s="3"/>
      <c r="W7" s="3"/>
      <c r="X7" s="3"/>
      <c r="Y7" s="3"/>
    </row>
    <row r="8" spans="1:26" s="8" customFormat="1">
      <c r="A8" s="15"/>
      <c r="B8" s="15"/>
      <c r="C8" s="16"/>
      <c r="D8" s="188" t="s">
        <v>132</v>
      </c>
      <c r="E8" s="188"/>
      <c r="F8" s="188"/>
      <c r="G8" s="188"/>
      <c r="H8" s="188"/>
      <c r="I8" s="188"/>
      <c r="J8" s="15"/>
      <c r="K8" s="15"/>
      <c r="L8" s="15"/>
      <c r="M8" s="15"/>
      <c r="N8" s="3"/>
      <c r="O8" s="3"/>
      <c r="P8" s="3"/>
      <c r="Q8" s="3"/>
      <c r="R8" s="3"/>
      <c r="S8" s="3"/>
      <c r="T8" s="3"/>
      <c r="U8" s="3"/>
      <c r="V8" s="3"/>
      <c r="W8" s="3"/>
      <c r="X8" s="3"/>
      <c r="Y8" s="3"/>
    </row>
    <row r="9" spans="1:26" s="8" customFormat="1" ht="60">
      <c r="A9" s="15"/>
      <c r="B9" s="187" t="s">
        <v>42</v>
      </c>
      <c r="C9" s="187"/>
      <c r="D9" s="43" t="s">
        <v>153</v>
      </c>
      <c r="E9" s="17" t="s">
        <v>16</v>
      </c>
      <c r="F9" s="17" t="s">
        <v>120</v>
      </c>
      <c r="G9" s="17" t="s">
        <v>151</v>
      </c>
      <c r="H9" s="17" t="s">
        <v>17</v>
      </c>
      <c r="I9" s="17" t="s">
        <v>36</v>
      </c>
      <c r="J9" s="85" t="s">
        <v>150</v>
      </c>
      <c r="K9" s="15"/>
      <c r="L9" s="15"/>
      <c r="M9" s="15"/>
      <c r="N9" s="15"/>
      <c r="O9" s="3"/>
      <c r="P9" s="3"/>
      <c r="Q9" s="3"/>
      <c r="R9" s="3"/>
      <c r="S9" s="3"/>
      <c r="T9" s="3"/>
      <c r="U9" s="3"/>
      <c r="V9" s="3"/>
      <c r="W9" s="3"/>
      <c r="X9" s="3"/>
      <c r="Y9" s="3"/>
      <c r="Z9" s="3"/>
    </row>
    <row r="10" spans="1:26" ht="15" customHeight="1">
      <c r="A10" s="13"/>
      <c r="B10" s="191" t="s">
        <v>130</v>
      </c>
      <c r="C10" s="191"/>
      <c r="D10" s="106"/>
      <c r="E10" s="106"/>
      <c r="F10" s="106"/>
      <c r="G10" s="106"/>
      <c r="H10" s="106"/>
      <c r="I10" s="106"/>
      <c r="J10" s="106"/>
      <c r="K10" s="13"/>
      <c r="L10" s="13"/>
      <c r="M10" s="13"/>
      <c r="N10" s="13"/>
      <c r="O10" s="3"/>
      <c r="P10" s="3"/>
      <c r="Q10" s="3"/>
      <c r="R10" s="3"/>
      <c r="S10" s="3"/>
      <c r="T10" s="3"/>
      <c r="U10" s="3"/>
      <c r="V10" s="3"/>
      <c r="W10" s="3"/>
      <c r="X10" s="3"/>
      <c r="Y10" s="3"/>
      <c r="Z10" s="3"/>
    </row>
    <row r="11" spans="1:26" ht="15" customHeight="1">
      <c r="A11" s="13"/>
      <c r="B11" s="192" t="s">
        <v>133</v>
      </c>
      <c r="C11" s="192"/>
      <c r="D11" s="79"/>
      <c r="E11" s="79"/>
      <c r="F11" s="79"/>
      <c r="G11" s="79"/>
      <c r="H11" s="79"/>
      <c r="I11" s="79"/>
      <c r="J11" s="79"/>
      <c r="K11" s="13"/>
      <c r="L11" s="13"/>
      <c r="M11" s="13"/>
      <c r="N11" s="13"/>
      <c r="O11" s="3"/>
      <c r="P11" s="3"/>
      <c r="Q11" s="3"/>
      <c r="R11" s="3"/>
      <c r="S11" s="3"/>
      <c r="T11" s="3"/>
      <c r="U11" s="3"/>
      <c r="V11" s="3"/>
      <c r="W11" s="3"/>
      <c r="X11" s="3"/>
      <c r="Y11" s="3"/>
      <c r="Z11" s="3"/>
    </row>
    <row r="12" spans="1:26" ht="15" customHeight="1">
      <c r="A12" s="13"/>
      <c r="B12" s="193" t="s">
        <v>134</v>
      </c>
      <c r="C12" s="193"/>
      <c r="D12" s="79"/>
      <c r="E12" s="79"/>
      <c r="F12" s="79"/>
      <c r="G12" s="79"/>
      <c r="H12" s="79"/>
      <c r="I12" s="79"/>
      <c r="J12" s="79"/>
      <c r="K12" s="13"/>
      <c r="L12" s="13"/>
      <c r="M12" s="13"/>
      <c r="N12" s="13"/>
      <c r="O12" s="3"/>
      <c r="P12" s="3"/>
      <c r="Q12" s="3"/>
      <c r="R12" s="3"/>
      <c r="S12" s="3"/>
      <c r="T12" s="3"/>
      <c r="U12" s="3"/>
      <c r="V12" s="3"/>
      <c r="W12" s="3"/>
      <c r="X12" s="3"/>
      <c r="Y12" s="3"/>
      <c r="Z12" s="3"/>
    </row>
    <row r="13" spans="1:26" ht="15" customHeight="1">
      <c r="A13" s="13"/>
      <c r="B13" s="194" t="s">
        <v>135</v>
      </c>
      <c r="C13" s="195"/>
      <c r="D13" s="79"/>
      <c r="E13" s="79"/>
      <c r="F13" s="79"/>
      <c r="G13" s="79"/>
      <c r="H13" s="79"/>
      <c r="I13" s="79"/>
      <c r="J13" s="79"/>
      <c r="K13" s="13"/>
      <c r="L13" s="13"/>
      <c r="M13" s="13"/>
      <c r="N13" s="13"/>
      <c r="O13" s="3"/>
      <c r="P13" s="3"/>
      <c r="Q13" s="3"/>
      <c r="R13" s="3"/>
      <c r="S13" s="3"/>
      <c r="T13" s="3"/>
      <c r="U13" s="3"/>
      <c r="V13" s="3"/>
      <c r="W13" s="3"/>
      <c r="X13" s="3"/>
      <c r="Y13" s="3"/>
      <c r="Z13" s="3"/>
    </row>
    <row r="14" spans="1:26" ht="15" customHeight="1">
      <c r="A14" s="13"/>
      <c r="B14" s="196" t="s">
        <v>136</v>
      </c>
      <c r="C14" s="197"/>
      <c r="D14" s="106"/>
      <c r="E14" s="106"/>
      <c r="F14" s="106"/>
      <c r="G14" s="106"/>
      <c r="H14" s="106"/>
      <c r="I14" s="106"/>
      <c r="J14" s="106"/>
      <c r="K14" s="13"/>
      <c r="L14" s="13"/>
      <c r="M14" s="13"/>
      <c r="N14" s="13"/>
      <c r="O14" s="3"/>
      <c r="P14" s="3"/>
      <c r="Q14" s="3"/>
      <c r="R14" s="3"/>
      <c r="S14" s="3"/>
      <c r="T14" s="3"/>
      <c r="U14" s="3"/>
      <c r="V14" s="3"/>
      <c r="W14" s="3"/>
      <c r="X14" s="3"/>
      <c r="Y14" s="3"/>
      <c r="Z14" s="3"/>
    </row>
    <row r="15" spans="1:26" ht="15" customHeight="1">
      <c r="A15" s="13"/>
      <c r="B15" s="189" t="s">
        <v>138</v>
      </c>
      <c r="C15" s="190"/>
      <c r="D15" s="79"/>
      <c r="E15" s="79"/>
      <c r="F15" s="79"/>
      <c r="G15" s="79"/>
      <c r="H15" s="79"/>
      <c r="I15" s="79"/>
      <c r="J15" s="79"/>
      <c r="K15" s="13"/>
      <c r="L15" s="13"/>
      <c r="M15" s="13"/>
      <c r="N15" s="13"/>
      <c r="O15" s="3"/>
      <c r="P15" s="3"/>
      <c r="Q15" s="3"/>
      <c r="R15" s="3"/>
      <c r="S15" s="3"/>
      <c r="T15" s="3"/>
      <c r="U15" s="3"/>
      <c r="V15" s="3"/>
      <c r="W15" s="3"/>
      <c r="X15" s="3"/>
      <c r="Y15" s="3"/>
      <c r="Z15" s="3"/>
    </row>
    <row r="16" spans="1:26" ht="15" customHeight="1">
      <c r="A16" s="13"/>
      <c r="B16" s="189" t="s">
        <v>144</v>
      </c>
      <c r="C16" s="190"/>
      <c r="D16" s="79"/>
      <c r="E16" s="79"/>
      <c r="F16" s="79"/>
      <c r="G16" s="79"/>
      <c r="H16" s="79"/>
      <c r="I16" s="79"/>
      <c r="J16" s="79"/>
      <c r="K16" s="13"/>
      <c r="L16" s="13"/>
      <c r="M16" s="13"/>
      <c r="N16" s="13"/>
      <c r="O16" s="3"/>
      <c r="P16" s="3"/>
      <c r="Q16" s="3"/>
      <c r="R16" s="3"/>
      <c r="S16" s="3"/>
      <c r="T16" s="3"/>
      <c r="U16" s="3"/>
      <c r="V16" s="3"/>
      <c r="W16" s="3"/>
      <c r="X16" s="3"/>
      <c r="Y16" s="3"/>
      <c r="Z16" s="3"/>
    </row>
    <row r="17" spans="1:26" ht="15" customHeight="1">
      <c r="A17" s="13"/>
      <c r="B17" s="189" t="s">
        <v>137</v>
      </c>
      <c r="C17" s="190"/>
      <c r="D17" s="79"/>
      <c r="E17" s="79"/>
      <c r="F17" s="79"/>
      <c r="G17" s="79"/>
      <c r="H17" s="79"/>
      <c r="I17" s="79"/>
      <c r="J17" s="79"/>
      <c r="K17" s="13"/>
      <c r="L17" s="13"/>
      <c r="M17" s="13"/>
      <c r="N17" s="13"/>
      <c r="O17" s="3"/>
      <c r="P17" s="3"/>
      <c r="Q17" s="3"/>
      <c r="R17" s="3"/>
      <c r="S17" s="3"/>
      <c r="T17" s="3"/>
      <c r="U17" s="3"/>
      <c r="V17" s="3"/>
      <c r="W17" s="3"/>
      <c r="X17" s="3"/>
      <c r="Y17" s="3"/>
      <c r="Z17" s="3"/>
    </row>
    <row r="18" spans="1:26" ht="15" customHeight="1">
      <c r="A18" s="13"/>
      <c r="B18" s="189" t="s">
        <v>135</v>
      </c>
      <c r="C18" s="190"/>
      <c r="D18" s="79"/>
      <c r="E18" s="79"/>
      <c r="F18" s="79"/>
      <c r="G18" s="79"/>
      <c r="H18" s="79"/>
      <c r="I18" s="79"/>
      <c r="J18" s="79"/>
      <c r="K18" s="13"/>
      <c r="L18" s="13"/>
      <c r="M18" s="13"/>
      <c r="N18" s="13"/>
      <c r="O18" s="3"/>
      <c r="P18" s="3"/>
      <c r="Q18" s="3"/>
      <c r="R18" s="3"/>
      <c r="S18" s="3"/>
      <c r="T18" s="3"/>
      <c r="U18" s="3"/>
      <c r="V18" s="3"/>
      <c r="W18" s="3"/>
      <c r="X18" s="3"/>
      <c r="Y18" s="3"/>
      <c r="Z18" s="3"/>
    </row>
    <row r="19" spans="1:26" ht="15" customHeight="1">
      <c r="A19" s="13"/>
      <c r="B19" s="196" t="s">
        <v>143</v>
      </c>
      <c r="C19" s="197"/>
      <c r="D19" s="106"/>
      <c r="E19" s="106"/>
      <c r="F19" s="106"/>
      <c r="G19" s="106"/>
      <c r="H19" s="106"/>
      <c r="I19" s="106"/>
      <c r="J19" s="106"/>
      <c r="K19" s="13"/>
      <c r="L19" s="13"/>
      <c r="M19" s="13"/>
      <c r="N19" s="13"/>
      <c r="O19" s="3"/>
      <c r="P19" s="3"/>
      <c r="Q19" s="3"/>
      <c r="R19" s="3"/>
      <c r="S19" s="3"/>
      <c r="T19" s="3"/>
      <c r="U19" s="3"/>
      <c r="V19" s="3"/>
      <c r="W19" s="3"/>
      <c r="X19" s="3"/>
      <c r="Y19" s="3"/>
      <c r="Z19" s="3"/>
    </row>
    <row r="20" spans="1:26" ht="15" customHeight="1">
      <c r="A20" s="13"/>
      <c r="B20" s="189" t="s">
        <v>186</v>
      </c>
      <c r="C20" s="190"/>
      <c r="D20" s="79"/>
      <c r="E20" s="79"/>
      <c r="F20" s="79"/>
      <c r="G20" s="79"/>
      <c r="H20" s="79"/>
      <c r="I20" s="79"/>
      <c r="J20" s="79"/>
      <c r="K20" s="13"/>
      <c r="L20" s="13"/>
      <c r="M20" s="13"/>
      <c r="N20" s="13"/>
      <c r="O20" s="3"/>
      <c r="P20" s="3"/>
      <c r="Q20" s="3"/>
      <c r="R20" s="3"/>
      <c r="S20" s="3"/>
      <c r="T20" s="3"/>
      <c r="U20" s="3"/>
      <c r="V20" s="3"/>
      <c r="W20" s="3"/>
      <c r="X20" s="3"/>
      <c r="Y20" s="3"/>
      <c r="Z20" s="3"/>
    </row>
    <row r="21" spans="1:26" ht="15" customHeight="1">
      <c r="A21" s="13"/>
      <c r="B21" s="189" t="s">
        <v>185</v>
      </c>
      <c r="C21" s="190"/>
      <c r="D21" s="79"/>
      <c r="E21" s="79"/>
      <c r="F21" s="79"/>
      <c r="G21" s="79"/>
      <c r="H21" s="79"/>
      <c r="I21" s="79"/>
      <c r="J21" s="79"/>
      <c r="K21" s="13"/>
      <c r="L21" s="13"/>
      <c r="M21" s="13"/>
      <c r="N21" s="13"/>
      <c r="O21" s="3"/>
      <c r="P21" s="3"/>
      <c r="Q21" s="3"/>
      <c r="R21" s="3"/>
      <c r="S21" s="3"/>
      <c r="T21" s="3"/>
      <c r="U21" s="3"/>
      <c r="V21" s="3"/>
      <c r="W21" s="3"/>
      <c r="X21" s="3"/>
      <c r="Y21" s="3"/>
      <c r="Z21" s="3"/>
    </row>
    <row r="22" spans="1:26" ht="15" customHeight="1">
      <c r="A22" s="13"/>
      <c r="B22" s="189" t="s">
        <v>141</v>
      </c>
      <c r="C22" s="190"/>
      <c r="D22" s="79"/>
      <c r="E22" s="79"/>
      <c r="F22" s="79"/>
      <c r="G22" s="79"/>
      <c r="H22" s="79"/>
      <c r="I22" s="79"/>
      <c r="J22" s="79"/>
      <c r="K22" s="13"/>
      <c r="L22" s="13"/>
      <c r="M22" s="13"/>
      <c r="N22" s="13"/>
      <c r="O22" s="3"/>
      <c r="P22" s="3"/>
      <c r="Q22" s="3"/>
      <c r="R22" s="3"/>
      <c r="S22" s="3"/>
      <c r="T22" s="3"/>
      <c r="U22" s="3"/>
      <c r="V22" s="3"/>
      <c r="W22" s="3"/>
      <c r="X22" s="3"/>
      <c r="Y22" s="3"/>
      <c r="Z22" s="3"/>
    </row>
    <row r="23" spans="1:26" ht="15" customHeight="1">
      <c r="A23" s="13"/>
      <c r="B23" s="189" t="s">
        <v>135</v>
      </c>
      <c r="C23" s="190"/>
      <c r="D23" s="79"/>
      <c r="E23" s="79"/>
      <c r="F23" s="79"/>
      <c r="G23" s="79"/>
      <c r="H23" s="79"/>
      <c r="I23" s="79"/>
      <c r="J23" s="79"/>
      <c r="K23" s="13"/>
      <c r="L23" s="13"/>
      <c r="M23" s="13"/>
      <c r="N23" s="13"/>
      <c r="O23" s="3"/>
      <c r="P23" s="3"/>
      <c r="Q23" s="3"/>
      <c r="R23" s="3"/>
      <c r="S23" s="3"/>
      <c r="T23" s="3"/>
      <c r="U23" s="3"/>
      <c r="V23" s="3"/>
      <c r="W23" s="3"/>
      <c r="X23" s="3"/>
      <c r="Y23" s="3"/>
      <c r="Z23" s="3"/>
    </row>
    <row r="24" spans="1:26" ht="15" customHeight="1">
      <c r="A24" s="13"/>
      <c r="B24" s="202" t="s">
        <v>131</v>
      </c>
      <c r="C24" s="203"/>
      <c r="D24" s="106"/>
      <c r="E24" s="106"/>
      <c r="F24" s="106"/>
      <c r="G24" s="106"/>
      <c r="H24" s="106"/>
      <c r="I24" s="106"/>
      <c r="J24" s="106"/>
      <c r="K24" s="13"/>
      <c r="L24" s="13"/>
      <c r="M24" s="13"/>
      <c r="N24" s="13"/>
      <c r="O24" s="3"/>
      <c r="P24" s="3"/>
      <c r="Q24" s="3"/>
      <c r="R24" s="3"/>
      <c r="S24" s="3"/>
      <c r="T24" s="3"/>
      <c r="U24" s="3"/>
      <c r="V24" s="3"/>
      <c r="W24" s="3"/>
      <c r="X24" s="3"/>
      <c r="Y24" s="3"/>
      <c r="Z24" s="3"/>
    </row>
    <row r="25" spans="1:26" ht="15" customHeight="1">
      <c r="A25" s="13"/>
      <c r="B25" s="194" t="s">
        <v>139</v>
      </c>
      <c r="C25" s="195"/>
      <c r="D25" s="79"/>
      <c r="E25" s="79"/>
      <c r="F25" s="79"/>
      <c r="G25" s="79"/>
      <c r="H25" s="79"/>
      <c r="I25" s="79"/>
      <c r="J25" s="79"/>
      <c r="K25" s="13"/>
      <c r="L25" s="13"/>
      <c r="M25" s="13"/>
      <c r="N25" s="13"/>
      <c r="O25" s="3"/>
      <c r="P25" s="3"/>
      <c r="Q25" s="3"/>
      <c r="R25" s="3"/>
      <c r="S25" s="3"/>
      <c r="T25" s="3"/>
      <c r="U25" s="3"/>
      <c r="V25" s="3"/>
      <c r="W25" s="3"/>
      <c r="X25" s="3"/>
      <c r="Y25" s="3"/>
      <c r="Z25" s="3"/>
    </row>
    <row r="26" spans="1:26" ht="15" customHeight="1">
      <c r="A26" s="13"/>
      <c r="B26" s="194" t="s">
        <v>140</v>
      </c>
      <c r="C26" s="195"/>
      <c r="D26" s="79"/>
      <c r="E26" s="79"/>
      <c r="F26" s="79"/>
      <c r="G26" s="79"/>
      <c r="H26" s="79"/>
      <c r="I26" s="79"/>
      <c r="J26" s="79"/>
      <c r="K26" s="13"/>
      <c r="L26" s="13"/>
      <c r="M26" s="13"/>
      <c r="N26" s="13"/>
      <c r="O26" s="3"/>
      <c r="P26" s="3"/>
      <c r="Q26" s="3"/>
      <c r="R26" s="3"/>
      <c r="S26" s="3"/>
      <c r="T26" s="3"/>
      <c r="U26" s="3"/>
      <c r="V26" s="3"/>
      <c r="W26" s="3"/>
      <c r="X26" s="3"/>
      <c r="Y26" s="3"/>
      <c r="Z26" s="3"/>
    </row>
    <row r="27" spans="1:26" ht="15" customHeight="1">
      <c r="A27" s="13"/>
      <c r="B27" s="204" t="s">
        <v>135</v>
      </c>
      <c r="C27" s="205"/>
      <c r="D27" s="79"/>
      <c r="E27" s="79"/>
      <c r="F27" s="79"/>
      <c r="G27" s="79"/>
      <c r="H27" s="79"/>
      <c r="I27" s="79"/>
      <c r="J27" s="79"/>
      <c r="K27" s="13"/>
      <c r="L27" s="13"/>
      <c r="M27" s="13"/>
      <c r="N27" s="13"/>
      <c r="O27" s="3"/>
      <c r="P27" s="3"/>
      <c r="Q27" s="3"/>
      <c r="R27" s="3"/>
      <c r="S27" s="3"/>
      <c r="T27" s="3"/>
      <c r="U27" s="3"/>
      <c r="V27" s="3"/>
      <c r="W27" s="3"/>
      <c r="X27" s="3"/>
      <c r="Y27" s="3"/>
      <c r="Z27" s="3"/>
    </row>
    <row r="28" spans="1:26" s="9" customFormat="1" ht="49.5" customHeight="1">
      <c r="A28" s="18"/>
      <c r="B28" s="200" t="s">
        <v>19</v>
      </c>
      <c r="C28" s="201"/>
      <c r="D28" s="92" t="str">
        <f t="shared" ref="D28:J28" si="0">IF(COUNTIFS(D10:D27,"hoch")&gt;0,"hoch",IF(COUNTIFS(D10:D27,"mittel")&gt;0,"mittel",IF(COUNTIFS(D10:D27,"niedrig")&gt;0,"niedrig","")))</f>
        <v/>
      </c>
      <c r="E28" s="92" t="str">
        <f t="shared" si="0"/>
        <v/>
      </c>
      <c r="F28" s="92" t="str">
        <f t="shared" si="0"/>
        <v/>
      </c>
      <c r="G28" s="92" t="str">
        <f t="shared" si="0"/>
        <v/>
      </c>
      <c r="H28" s="92" t="str">
        <f t="shared" si="0"/>
        <v/>
      </c>
      <c r="I28" s="92" t="str">
        <f t="shared" si="0"/>
        <v/>
      </c>
      <c r="J28" s="92" t="str">
        <f t="shared" si="0"/>
        <v/>
      </c>
      <c r="K28" s="18"/>
      <c r="L28" s="18"/>
      <c r="M28" s="18"/>
      <c r="N28" s="18"/>
      <c r="O28" s="3"/>
      <c r="P28" s="3"/>
      <c r="Q28" s="3"/>
      <c r="R28" s="3"/>
      <c r="S28" s="3"/>
      <c r="T28" s="3"/>
      <c r="U28" s="3"/>
      <c r="V28" s="3"/>
      <c r="W28" s="3"/>
      <c r="X28" s="3"/>
      <c r="Y28" s="3"/>
      <c r="Z28" s="3"/>
    </row>
    <row r="29" spans="1:26">
      <c r="A29" s="13"/>
      <c r="B29" s="12"/>
      <c r="C29" s="13"/>
      <c r="D29" s="13"/>
      <c r="E29" s="13"/>
      <c r="F29" s="13"/>
      <c r="G29" s="13"/>
      <c r="H29" s="13"/>
      <c r="I29" s="13"/>
      <c r="J29" s="13"/>
      <c r="K29" s="13"/>
      <c r="L29" s="13"/>
      <c r="M29" s="13"/>
      <c r="N29" s="3"/>
      <c r="O29" s="3"/>
      <c r="P29" s="3"/>
      <c r="Q29" s="3"/>
      <c r="R29" s="3"/>
      <c r="S29" s="3"/>
      <c r="T29" s="3"/>
      <c r="U29" s="3"/>
      <c r="V29" s="3"/>
      <c r="W29" s="3"/>
      <c r="X29" s="3"/>
      <c r="Y29" s="3"/>
    </row>
    <row r="30" spans="1:26">
      <c r="A30" s="13"/>
      <c r="B30" s="13" t="s">
        <v>154</v>
      </c>
      <c r="C30" s="13"/>
      <c r="D30" s="13"/>
      <c r="E30" s="13"/>
      <c r="F30" s="13"/>
      <c r="G30" s="13"/>
      <c r="H30" s="13"/>
      <c r="I30" s="13"/>
      <c r="J30" s="13"/>
      <c r="K30" s="13"/>
      <c r="L30" s="13"/>
      <c r="M30" s="13"/>
      <c r="N30" s="3"/>
      <c r="O30" s="3"/>
      <c r="P30" s="3"/>
      <c r="Q30" s="3"/>
      <c r="R30" s="3"/>
      <c r="S30" s="3"/>
      <c r="T30" s="3"/>
      <c r="U30" s="3"/>
      <c r="V30" s="3"/>
      <c r="W30" s="3"/>
      <c r="X30" s="3"/>
      <c r="Y30" s="3"/>
    </row>
    <row r="31" spans="1:26">
      <c r="A31" s="13"/>
      <c r="B31" s="182" t="s">
        <v>16</v>
      </c>
      <c r="C31" s="163"/>
      <c r="D31" s="164"/>
      <c r="E31" s="164"/>
      <c r="F31" s="164"/>
      <c r="G31" s="164"/>
      <c r="H31" s="164"/>
      <c r="I31" s="164"/>
      <c r="J31" s="164"/>
      <c r="K31" s="165"/>
      <c r="L31" s="19"/>
      <c r="M31" s="19"/>
      <c r="N31" s="3"/>
      <c r="O31" s="3"/>
      <c r="P31" s="3"/>
      <c r="Q31" s="3"/>
      <c r="R31" s="3"/>
      <c r="S31" s="3"/>
      <c r="T31" s="3"/>
      <c r="U31" s="3"/>
      <c r="V31" s="3"/>
      <c r="W31" s="3"/>
      <c r="X31" s="3"/>
      <c r="Y31" s="3"/>
    </row>
    <row r="32" spans="1:26">
      <c r="A32" s="13"/>
      <c r="B32" s="183"/>
      <c r="C32" s="169"/>
      <c r="D32" s="170"/>
      <c r="E32" s="170"/>
      <c r="F32" s="170"/>
      <c r="G32" s="170"/>
      <c r="H32" s="170"/>
      <c r="I32" s="170"/>
      <c r="J32" s="170"/>
      <c r="K32" s="171"/>
      <c r="L32" s="19"/>
      <c r="M32" s="19"/>
      <c r="N32" s="3"/>
      <c r="O32" s="3"/>
      <c r="P32" s="3"/>
      <c r="Q32" s="3"/>
      <c r="R32" s="3"/>
      <c r="S32" s="3"/>
      <c r="T32" s="3"/>
      <c r="U32" s="3"/>
      <c r="V32" s="3"/>
      <c r="W32" s="3"/>
      <c r="X32" s="3"/>
      <c r="Y32" s="3"/>
    </row>
    <row r="33" spans="1:25">
      <c r="A33" s="13"/>
      <c r="B33" s="182" t="s">
        <v>120</v>
      </c>
      <c r="C33" s="163"/>
      <c r="D33" s="164"/>
      <c r="E33" s="164"/>
      <c r="F33" s="164"/>
      <c r="G33" s="164"/>
      <c r="H33" s="164"/>
      <c r="I33" s="164"/>
      <c r="J33" s="164"/>
      <c r="K33" s="165"/>
      <c r="L33" s="19"/>
      <c r="M33" s="19"/>
      <c r="N33" s="3"/>
      <c r="O33" s="3"/>
      <c r="P33" s="3"/>
      <c r="Q33" s="3"/>
      <c r="R33" s="3"/>
      <c r="S33" s="3"/>
      <c r="T33" s="3"/>
      <c r="U33" s="3"/>
      <c r="V33" s="3"/>
      <c r="W33" s="3"/>
      <c r="X33" s="3"/>
      <c r="Y33" s="3"/>
    </row>
    <row r="34" spans="1:25">
      <c r="A34" s="13"/>
      <c r="B34" s="183"/>
      <c r="C34" s="169"/>
      <c r="D34" s="170"/>
      <c r="E34" s="170"/>
      <c r="F34" s="170"/>
      <c r="G34" s="170"/>
      <c r="H34" s="170"/>
      <c r="I34" s="170"/>
      <c r="J34" s="170"/>
      <c r="K34" s="171"/>
      <c r="L34" s="19"/>
      <c r="M34" s="19"/>
      <c r="N34" s="3"/>
      <c r="O34" s="3"/>
      <c r="P34" s="3"/>
      <c r="Q34" s="3"/>
      <c r="R34" s="3"/>
      <c r="S34" s="3"/>
      <c r="T34" s="3"/>
      <c r="U34" s="3"/>
      <c r="V34" s="3"/>
      <c r="W34" s="3"/>
      <c r="X34" s="3"/>
      <c r="Y34" s="3"/>
    </row>
    <row r="35" spans="1:25">
      <c r="A35" s="13"/>
      <c r="B35" s="161" t="s">
        <v>151</v>
      </c>
      <c r="C35" s="163"/>
      <c r="D35" s="164"/>
      <c r="E35" s="164"/>
      <c r="F35" s="164"/>
      <c r="G35" s="164"/>
      <c r="H35" s="164"/>
      <c r="I35" s="164"/>
      <c r="J35" s="164"/>
      <c r="K35" s="165"/>
      <c r="L35" s="19"/>
      <c r="M35" s="19"/>
      <c r="N35" s="3"/>
      <c r="O35" s="3"/>
      <c r="P35" s="3"/>
      <c r="Q35" s="3"/>
      <c r="R35" s="3"/>
      <c r="S35" s="3"/>
      <c r="T35" s="3"/>
      <c r="U35" s="3"/>
      <c r="V35" s="3"/>
      <c r="W35" s="3"/>
      <c r="X35" s="3"/>
      <c r="Y35" s="3"/>
    </row>
    <row r="36" spans="1:25">
      <c r="A36" s="13"/>
      <c r="B36" s="162"/>
      <c r="C36" s="169"/>
      <c r="D36" s="170"/>
      <c r="E36" s="170"/>
      <c r="F36" s="170"/>
      <c r="G36" s="170"/>
      <c r="H36" s="170"/>
      <c r="I36" s="170"/>
      <c r="J36" s="170"/>
      <c r="K36" s="171"/>
      <c r="L36" s="19"/>
      <c r="M36" s="19"/>
      <c r="N36" s="3"/>
      <c r="O36" s="3"/>
      <c r="P36" s="3"/>
      <c r="Q36" s="3"/>
      <c r="R36" s="3"/>
      <c r="S36" s="3"/>
      <c r="T36" s="3"/>
      <c r="U36" s="3"/>
      <c r="V36" s="3"/>
      <c r="W36" s="3"/>
      <c r="X36" s="3"/>
      <c r="Y36" s="3"/>
    </row>
    <row r="37" spans="1:25">
      <c r="A37" s="13"/>
      <c r="B37" s="182" t="s">
        <v>17</v>
      </c>
      <c r="C37" s="163"/>
      <c r="D37" s="164"/>
      <c r="E37" s="164"/>
      <c r="F37" s="164"/>
      <c r="G37" s="164"/>
      <c r="H37" s="164"/>
      <c r="I37" s="164"/>
      <c r="J37" s="164"/>
      <c r="K37" s="165"/>
      <c r="L37" s="19"/>
      <c r="M37" s="19"/>
      <c r="N37" s="3"/>
      <c r="O37" s="3"/>
      <c r="P37" s="3"/>
      <c r="Q37" s="3"/>
      <c r="R37" s="3"/>
      <c r="S37" s="3"/>
      <c r="T37" s="3"/>
      <c r="U37" s="3"/>
      <c r="V37" s="3"/>
      <c r="W37" s="3"/>
      <c r="X37" s="3"/>
      <c r="Y37" s="3"/>
    </row>
    <row r="38" spans="1:25">
      <c r="A38" s="13"/>
      <c r="B38" s="183"/>
      <c r="C38" s="169"/>
      <c r="D38" s="170"/>
      <c r="E38" s="170"/>
      <c r="F38" s="170"/>
      <c r="G38" s="170"/>
      <c r="H38" s="170"/>
      <c r="I38" s="170"/>
      <c r="J38" s="170"/>
      <c r="K38" s="171"/>
      <c r="L38" s="19"/>
      <c r="M38" s="19"/>
      <c r="N38" s="3"/>
      <c r="O38" s="3"/>
      <c r="P38" s="3"/>
      <c r="Q38" s="3"/>
      <c r="R38" s="3"/>
      <c r="S38" s="3"/>
      <c r="T38" s="3"/>
      <c r="U38" s="3"/>
      <c r="V38" s="3"/>
      <c r="W38" s="3"/>
      <c r="X38" s="3"/>
      <c r="Y38" s="3"/>
    </row>
    <row r="39" spans="1:25">
      <c r="A39" s="13"/>
      <c r="B39" s="182" t="s">
        <v>36</v>
      </c>
      <c r="C39" s="163"/>
      <c r="D39" s="164"/>
      <c r="E39" s="164"/>
      <c r="F39" s="164"/>
      <c r="G39" s="164"/>
      <c r="H39" s="164"/>
      <c r="I39" s="164"/>
      <c r="J39" s="164"/>
      <c r="K39" s="165"/>
      <c r="L39" s="19"/>
      <c r="M39" s="19"/>
      <c r="N39" s="3"/>
      <c r="O39" s="3"/>
      <c r="P39" s="3"/>
      <c r="Q39" s="3"/>
      <c r="R39" s="3"/>
      <c r="S39" s="3"/>
      <c r="T39" s="3"/>
      <c r="U39" s="3"/>
      <c r="V39" s="3"/>
      <c r="W39" s="3"/>
      <c r="X39" s="3"/>
      <c r="Y39" s="3"/>
    </row>
    <row r="40" spans="1:25">
      <c r="A40" s="13"/>
      <c r="B40" s="183"/>
      <c r="C40" s="169"/>
      <c r="D40" s="170"/>
      <c r="E40" s="170"/>
      <c r="F40" s="170"/>
      <c r="G40" s="170"/>
      <c r="H40" s="170"/>
      <c r="I40" s="170"/>
      <c r="J40" s="170"/>
      <c r="K40" s="171"/>
      <c r="L40" s="19"/>
      <c r="M40" s="19"/>
      <c r="N40" s="3"/>
      <c r="O40" s="3"/>
      <c r="P40" s="3"/>
      <c r="Q40" s="3"/>
      <c r="R40" s="3"/>
      <c r="S40" s="3"/>
      <c r="T40" s="3"/>
      <c r="U40" s="3"/>
      <c r="V40" s="3"/>
      <c r="W40" s="3"/>
      <c r="X40" s="3"/>
      <c r="Y40" s="3"/>
    </row>
    <row r="41" spans="1:25">
      <c r="A41" s="13"/>
      <c r="B41" s="176" t="s">
        <v>150</v>
      </c>
      <c r="C41" s="163"/>
      <c r="D41" s="164"/>
      <c r="E41" s="164"/>
      <c r="F41" s="164"/>
      <c r="G41" s="164"/>
      <c r="H41" s="164"/>
      <c r="I41" s="164"/>
      <c r="J41" s="164"/>
      <c r="K41" s="165"/>
      <c r="L41" s="19"/>
      <c r="M41" s="19"/>
      <c r="N41" s="3"/>
      <c r="O41" s="3"/>
      <c r="P41" s="3"/>
      <c r="Q41" s="3"/>
      <c r="R41" s="3"/>
      <c r="S41" s="3"/>
      <c r="T41" s="3"/>
      <c r="U41" s="3"/>
      <c r="V41" s="3"/>
      <c r="W41" s="3"/>
      <c r="X41" s="3"/>
      <c r="Y41" s="3"/>
    </row>
    <row r="42" spans="1:25" ht="42" customHeight="1">
      <c r="A42" s="13"/>
      <c r="B42" s="177"/>
      <c r="C42" s="169"/>
      <c r="D42" s="170"/>
      <c r="E42" s="170"/>
      <c r="F42" s="170"/>
      <c r="G42" s="170"/>
      <c r="H42" s="170"/>
      <c r="I42" s="170"/>
      <c r="J42" s="170"/>
      <c r="K42" s="171"/>
      <c r="L42" s="19"/>
      <c r="M42" s="19"/>
      <c r="N42" s="3"/>
      <c r="O42" s="3"/>
      <c r="P42" s="3"/>
      <c r="Q42" s="3"/>
      <c r="R42" s="3"/>
      <c r="S42" s="3"/>
      <c r="T42" s="3"/>
      <c r="U42" s="3"/>
      <c r="V42" s="3"/>
      <c r="W42" s="3"/>
      <c r="X42" s="3"/>
      <c r="Y42" s="3"/>
    </row>
    <row r="43" spans="1:25">
      <c r="A43" s="13"/>
      <c r="B43" s="20"/>
      <c r="C43" s="20"/>
      <c r="D43" s="20"/>
      <c r="E43" s="20"/>
      <c r="F43" s="20"/>
      <c r="G43" s="20"/>
      <c r="H43" s="20"/>
      <c r="I43" s="20"/>
      <c r="J43" s="20"/>
      <c r="K43" s="20"/>
      <c r="L43" s="20"/>
      <c r="M43" s="20"/>
      <c r="N43" s="3"/>
      <c r="O43" s="3"/>
      <c r="P43" s="3"/>
      <c r="Q43" s="3"/>
      <c r="R43" s="3"/>
      <c r="S43" s="3"/>
      <c r="T43" s="3"/>
      <c r="U43" s="3"/>
      <c r="V43" s="3"/>
      <c r="W43" s="3"/>
      <c r="X43" s="3"/>
      <c r="Y43" s="3"/>
    </row>
    <row r="44" spans="1:25">
      <c r="A44" s="14" t="s">
        <v>7</v>
      </c>
      <c r="B44" s="14" t="s">
        <v>20</v>
      </c>
      <c r="C44" s="13"/>
      <c r="D44" s="13"/>
      <c r="E44" s="13"/>
      <c r="F44" s="4"/>
      <c r="G44" s="4"/>
      <c r="H44" s="4"/>
      <c r="I44" s="13"/>
      <c r="J44" s="13"/>
      <c r="K44" s="13"/>
      <c r="L44" s="13"/>
      <c r="M44" s="13"/>
      <c r="N44" s="3"/>
      <c r="O44" s="3"/>
      <c r="P44" s="3"/>
      <c r="Q44" s="3"/>
      <c r="R44" s="3"/>
      <c r="S44" s="3"/>
      <c r="T44" s="3"/>
      <c r="U44" s="3"/>
      <c r="V44" s="3"/>
      <c r="W44" s="3"/>
      <c r="X44" s="3"/>
      <c r="Y44" s="3"/>
    </row>
    <row r="45" spans="1:25" ht="33" customHeight="1">
      <c r="A45" s="14"/>
      <c r="B45" s="198" t="s">
        <v>211</v>
      </c>
      <c r="C45" s="198"/>
      <c r="D45" s="198"/>
      <c r="E45" s="198"/>
      <c r="F45" s="198"/>
      <c r="G45" s="198"/>
      <c r="H45" s="198"/>
      <c r="I45" s="198"/>
      <c r="J45" s="13"/>
      <c r="K45" s="13"/>
      <c r="L45" s="13"/>
      <c r="M45" s="13"/>
      <c r="N45" s="3"/>
      <c r="O45" s="3"/>
      <c r="P45" s="3"/>
      <c r="Q45" s="3"/>
      <c r="R45" s="3"/>
      <c r="S45" s="3"/>
      <c r="T45" s="3"/>
      <c r="U45" s="3"/>
      <c r="V45" s="3"/>
      <c r="W45" s="3"/>
      <c r="X45" s="3"/>
      <c r="Y45" s="3"/>
    </row>
    <row r="46" spans="1:25">
      <c r="A46" s="14"/>
      <c r="B46" s="105" t="s">
        <v>214</v>
      </c>
      <c r="C46" s="13"/>
      <c r="D46" s="13"/>
      <c r="E46" s="13"/>
      <c r="F46" s="4"/>
      <c r="G46" s="4"/>
      <c r="H46" s="4"/>
      <c r="I46" s="13"/>
      <c r="J46" s="13"/>
      <c r="K46" s="13"/>
      <c r="L46" s="13"/>
      <c r="M46" s="13"/>
      <c r="N46" s="3"/>
      <c r="O46" s="3"/>
      <c r="P46" s="3"/>
      <c r="Q46" s="3"/>
      <c r="R46" s="3"/>
      <c r="S46" s="3"/>
      <c r="T46" s="3"/>
      <c r="U46" s="3"/>
      <c r="V46" s="3"/>
      <c r="W46" s="3"/>
      <c r="X46" s="3"/>
      <c r="Y46" s="3"/>
    </row>
    <row r="47" spans="1:25">
      <c r="A47" s="14"/>
      <c r="B47" s="14"/>
      <c r="C47" s="13"/>
      <c r="D47" s="13"/>
      <c r="E47" s="13"/>
      <c r="F47" s="4"/>
      <c r="G47" s="4"/>
      <c r="H47" s="4"/>
      <c r="I47" s="13"/>
      <c r="J47" s="13"/>
      <c r="K47" s="13"/>
      <c r="L47" s="13"/>
      <c r="M47" s="13"/>
      <c r="N47" s="3"/>
      <c r="O47" s="3"/>
      <c r="P47" s="3"/>
      <c r="Q47" s="3"/>
      <c r="R47" s="3"/>
      <c r="S47" s="3"/>
      <c r="T47" s="3"/>
      <c r="U47" s="3"/>
      <c r="V47" s="3"/>
      <c r="W47" s="3"/>
      <c r="X47" s="3"/>
      <c r="Y47" s="3"/>
    </row>
    <row r="48" spans="1:25">
      <c r="A48" s="14"/>
      <c r="B48" s="21" t="s">
        <v>113</v>
      </c>
      <c r="C48" s="13"/>
      <c r="D48" s="13"/>
      <c r="E48" s="13"/>
      <c r="F48" s="4"/>
      <c r="G48" s="13"/>
      <c r="H48" s="4"/>
      <c r="I48" s="13"/>
      <c r="J48" s="13"/>
      <c r="K48" s="13"/>
      <c r="L48" s="13"/>
      <c r="M48" s="13"/>
      <c r="N48" s="3"/>
      <c r="O48" s="3"/>
      <c r="P48" s="3"/>
      <c r="Q48" s="3"/>
      <c r="R48" s="3"/>
      <c r="S48" s="3"/>
      <c r="T48" s="3"/>
      <c r="U48" s="3"/>
      <c r="V48" s="3"/>
      <c r="W48" s="3"/>
      <c r="X48" s="3"/>
      <c r="Y48" s="3"/>
    </row>
    <row r="49" spans="1:25">
      <c r="A49" s="14"/>
      <c r="B49" s="184" t="s">
        <v>39</v>
      </c>
      <c r="C49" s="185"/>
      <c r="D49" s="199"/>
      <c r="E49" s="199"/>
      <c r="F49" s="199"/>
      <c r="G49" s="199"/>
      <c r="H49" s="4"/>
      <c r="I49" s="13"/>
      <c r="J49" s="13"/>
      <c r="K49" s="13"/>
      <c r="L49" s="13"/>
      <c r="M49" s="13"/>
      <c r="N49" s="3"/>
      <c r="O49" s="3"/>
      <c r="P49" s="3"/>
      <c r="Q49" s="3"/>
      <c r="R49" s="3"/>
      <c r="S49" s="3"/>
      <c r="T49" s="3"/>
      <c r="U49" s="3"/>
      <c r="V49" s="3"/>
      <c r="W49" s="3"/>
      <c r="X49" s="3"/>
      <c r="Y49" s="3"/>
    </row>
    <row r="50" spans="1:25">
      <c r="A50" s="14"/>
      <c r="B50" s="184" t="s">
        <v>112</v>
      </c>
      <c r="C50" s="185"/>
      <c r="D50" s="199"/>
      <c r="E50" s="199"/>
      <c r="F50" s="199"/>
      <c r="G50" s="199"/>
      <c r="H50" s="4"/>
      <c r="I50" s="13"/>
      <c r="J50" s="13"/>
      <c r="K50" s="13"/>
      <c r="L50" s="13"/>
      <c r="M50" s="13"/>
      <c r="N50" s="3"/>
      <c r="O50" s="3"/>
      <c r="P50" s="3"/>
      <c r="Q50" s="3"/>
      <c r="R50" s="3"/>
      <c r="S50" s="3"/>
      <c r="T50" s="3"/>
      <c r="U50" s="3"/>
      <c r="V50" s="3"/>
      <c r="W50" s="3"/>
      <c r="X50" s="3"/>
      <c r="Y50" s="3"/>
    </row>
    <row r="51" spans="1:25" ht="27" customHeight="1">
      <c r="A51" s="13"/>
      <c r="B51" s="13"/>
      <c r="C51" s="13"/>
      <c r="D51" s="13"/>
      <c r="E51" s="13"/>
      <c r="F51" s="4"/>
      <c r="G51" s="4"/>
      <c r="H51" s="4"/>
      <c r="I51" s="13"/>
      <c r="J51" s="13"/>
      <c r="K51" s="13"/>
      <c r="L51" s="13"/>
      <c r="M51" s="13"/>
      <c r="N51" s="3"/>
      <c r="O51" s="3"/>
      <c r="P51" s="3"/>
      <c r="Q51" s="3"/>
      <c r="R51" s="3"/>
      <c r="S51" s="3"/>
      <c r="T51" s="3"/>
      <c r="U51" s="3"/>
      <c r="V51" s="3"/>
      <c r="W51" s="3"/>
      <c r="X51" s="3"/>
      <c r="Y51" s="3"/>
    </row>
    <row r="52" spans="1:25" s="8" customFormat="1" ht="24" customHeight="1">
      <c r="A52" s="13"/>
      <c r="B52" s="4"/>
      <c r="C52" s="180" t="s">
        <v>158</v>
      </c>
      <c r="D52" s="181"/>
      <c r="E52" s="181"/>
      <c r="F52" s="181"/>
      <c r="G52" s="181"/>
      <c r="H52" s="181"/>
      <c r="I52" s="181"/>
      <c r="J52" s="181"/>
      <c r="K52" s="181"/>
      <c r="L52" s="181"/>
      <c r="M52" s="181"/>
      <c r="N52" s="3"/>
      <c r="O52" s="3"/>
      <c r="P52" s="3"/>
      <c r="Q52" s="3"/>
      <c r="R52" s="3"/>
      <c r="S52" s="3"/>
      <c r="T52" s="3"/>
      <c r="U52" s="3"/>
      <c r="V52" s="3"/>
      <c r="W52" s="3"/>
      <c r="X52" s="3"/>
      <c r="Y52" s="3"/>
    </row>
    <row r="53" spans="1:25" s="8" customFormat="1" ht="32.25" customHeight="1">
      <c r="A53" s="13"/>
      <c r="B53" s="22" t="s">
        <v>157</v>
      </c>
      <c r="C53" s="178" t="s">
        <v>148</v>
      </c>
      <c r="D53" s="179"/>
      <c r="E53" s="178" t="s">
        <v>191</v>
      </c>
      <c r="F53" s="179"/>
      <c r="G53" s="178" t="s">
        <v>142</v>
      </c>
      <c r="H53" s="179"/>
      <c r="I53" s="178" t="s">
        <v>189</v>
      </c>
      <c r="J53" s="179"/>
      <c r="K53" s="178" t="s">
        <v>190</v>
      </c>
      <c r="L53" s="179"/>
      <c r="M53" s="85" t="s">
        <v>150</v>
      </c>
      <c r="N53" s="3"/>
      <c r="O53" s="3"/>
      <c r="P53" s="3"/>
      <c r="Q53" s="3"/>
      <c r="R53" s="3"/>
      <c r="S53" s="3"/>
      <c r="T53" s="3"/>
      <c r="U53" s="3"/>
      <c r="V53" s="3"/>
      <c r="W53" s="3"/>
      <c r="X53" s="3"/>
      <c r="Y53" s="3"/>
    </row>
    <row r="54" spans="1:25" s="8" customFormat="1" ht="32.25" customHeight="1">
      <c r="A54" s="13"/>
      <c r="B54" s="22"/>
      <c r="C54" s="23" t="s">
        <v>145</v>
      </c>
      <c r="D54" s="24" t="s">
        <v>146</v>
      </c>
      <c r="E54" s="25" t="s">
        <v>147</v>
      </c>
      <c r="F54" s="24" t="s">
        <v>146</v>
      </c>
      <c r="G54" s="24" t="s">
        <v>145</v>
      </c>
      <c r="H54" s="23" t="s">
        <v>146</v>
      </c>
      <c r="I54" s="23" t="s">
        <v>147</v>
      </c>
      <c r="J54" s="23" t="s">
        <v>146</v>
      </c>
      <c r="K54" s="23" t="s">
        <v>145</v>
      </c>
      <c r="L54" s="23" t="s">
        <v>146</v>
      </c>
      <c r="M54" s="56" t="s">
        <v>146</v>
      </c>
      <c r="N54" s="3"/>
      <c r="O54" s="3"/>
      <c r="P54" s="3"/>
      <c r="Q54" s="3"/>
      <c r="R54" s="3"/>
      <c r="S54" s="3"/>
      <c r="T54" s="3"/>
      <c r="U54" s="3"/>
      <c r="V54" s="3"/>
      <c r="W54" s="3"/>
      <c r="X54" s="3"/>
      <c r="Y54" s="3"/>
    </row>
    <row r="55" spans="1:25" s="8" customFormat="1" ht="32.25" customHeight="1">
      <c r="A55" s="13"/>
      <c r="B55" s="39" t="s">
        <v>12</v>
      </c>
      <c r="C55" s="80"/>
      <c r="D55" s="26" t="str">
        <f>IF(ISBLANK(C55),"",IF(C55&lt;=10,"niedrig",IF(C55&lt;=20,"mittel",IF(C55&gt;20,"hoch",""))))</f>
        <v/>
      </c>
      <c r="E55" s="81"/>
      <c r="F55" s="26" t="str">
        <f>IF(ISBLANK(E55),"",IF(E55&gt;0,"niedrig",IF(E55&gt;=-10,"mittel",IF(E55&lt;-10,"hoch",""))))</f>
        <v/>
      </c>
      <c r="G55" s="84"/>
      <c r="H55" s="26" t="str">
        <f>IF(ISBLANK(G55),"",IF(G55 = "außerhalb HQ 200","niedrig",IF(G55 = "innerhalb HQ 200","mittel",IF(G55 = "innerhalb HQ 100","hoch",""))))</f>
        <v/>
      </c>
      <c r="I55" s="80"/>
      <c r="J55" s="26" t="str">
        <f>IF(ISBLANK(I55),"",IF(I55 &gt;=-50,"niedrig",IF(I55&gt;=-150,"mittel",IF(I55&lt;-150,"hoch",""))))</f>
        <v/>
      </c>
      <c r="K55" s="80"/>
      <c r="L55" s="26" t="str">
        <f>IF(ISBLANK(K55),"",IF(K55&lt;0,"niedrig",IF(K55&lt;=15,"mittel",IF(K55&gt;15,"hoch",""))))</f>
        <v/>
      </c>
      <c r="M55" s="79"/>
      <c r="N55" s="3"/>
      <c r="O55" s="3"/>
      <c r="P55" s="3"/>
      <c r="Q55" s="3"/>
      <c r="R55" s="3"/>
      <c r="S55" s="3"/>
      <c r="T55" s="3"/>
      <c r="U55" s="3"/>
      <c r="V55" s="3"/>
      <c r="W55" s="3"/>
      <c r="X55" s="3"/>
      <c r="Y55" s="3"/>
    </row>
    <row r="56" spans="1:25" s="8" customFormat="1" ht="32.25" customHeight="1">
      <c r="A56" s="13"/>
      <c r="B56" s="39" t="s">
        <v>104</v>
      </c>
      <c r="C56" s="80"/>
      <c r="D56" s="26" t="str">
        <f>IF(ISBLANK(C56),"",IF(C56&lt;=10,"niedrig",IF(C56&lt;=20,"mittel",IF(C56&gt;20,"hoch",""))))</f>
        <v/>
      </c>
      <c r="E56" s="82"/>
      <c r="F56" s="26" t="str">
        <f>IF(ISBLANK(E56),"",IF(E56&gt;0,"niedrig",IF(E56&gt;=-10,"mittel",IF(E56&lt;-10,"hoch",""))))</f>
        <v/>
      </c>
      <c r="G56" s="84"/>
      <c r="H56" s="26" t="str">
        <f>IF(ISBLANK(G56),"",IF(G56 = "außerhalb HQ 200","niedrig",IF(G56 = "innerhalb HQ 200","mittel",IF(G56 = "innerhalb HQ 100","hoch",""))))</f>
        <v/>
      </c>
      <c r="I56" s="80"/>
      <c r="J56" s="26" t="str">
        <f>IF(ISBLANK(I56),"",IF(I56 &gt;=-50,"niedrig",IF(I56&gt;=-150,"mittel",IF(I56&lt;-150,"hoch",""))))</f>
        <v/>
      </c>
      <c r="K56" s="80"/>
      <c r="L56" s="26" t="str">
        <f>IF(ISBLANK(K56),"",IF(K56&lt;0,"niedrig",IF(K56&lt;=15,"mittel",IF(K56&gt;15,"hoch",""))))</f>
        <v/>
      </c>
      <c r="M56" s="79"/>
      <c r="N56" s="3"/>
      <c r="O56" s="3"/>
      <c r="P56" s="3"/>
      <c r="Q56" s="3"/>
      <c r="R56" s="3"/>
      <c r="S56" s="3"/>
      <c r="T56" s="3"/>
      <c r="U56" s="3"/>
      <c r="V56" s="3"/>
      <c r="W56" s="3"/>
      <c r="X56" s="3"/>
      <c r="Y56" s="3"/>
    </row>
    <row r="57" spans="1:25" s="8" customFormat="1" ht="32.25" customHeight="1">
      <c r="A57" s="13"/>
      <c r="B57" s="39" t="s">
        <v>105</v>
      </c>
      <c r="C57" s="80"/>
      <c r="D57" s="26" t="str">
        <f>IF(ISBLANK(C57),"",IF(C57&lt;=10,"niedrig",IF(C57&lt;=20,"mittel",IF(C57&gt;20,"hoch",""))))</f>
        <v/>
      </c>
      <c r="E57" s="83"/>
      <c r="F57" s="26" t="str">
        <f>IF(ISBLANK(E57),"",IF(E57&gt;0,"niedrig",IF(E57&gt;=-10,"mittel",IF(E57&lt;-10,"hoch",""))))</f>
        <v/>
      </c>
      <c r="G57" s="84"/>
      <c r="H57" s="26" t="str">
        <f>IF(ISBLANK(G57),"",IF(G57 = "außerhalb HQ 200","niedrig",IF(G57 = "innerhalb HQ 200","mittel",IF(G57 = "innerhalb HQ 100","hoch",""))))</f>
        <v/>
      </c>
      <c r="I57" s="80"/>
      <c r="J57" s="26" t="str">
        <f>IF(ISBLANK(I57),"",IF(I57 &gt;=-50,"niedrig",IF(I57&gt;=-150,"mittel",IF(I57&lt;-150,"hoch",""))))</f>
        <v/>
      </c>
      <c r="K57" s="80"/>
      <c r="L57" s="26" t="str">
        <f>IF(ISBLANK(K57),"",IF(K57&lt;0,"niedrig",IF(K57&lt;=15,"mittel",IF(K57&gt;15,"hoch",""))))</f>
        <v/>
      </c>
      <c r="M57" s="79"/>
      <c r="N57" s="3"/>
      <c r="O57" s="3"/>
      <c r="P57" s="3"/>
      <c r="Q57" s="3"/>
      <c r="R57" s="3"/>
      <c r="S57" s="3"/>
      <c r="T57" s="3"/>
      <c r="U57" s="3"/>
      <c r="V57" s="3"/>
      <c r="W57" s="3"/>
      <c r="X57" s="3"/>
      <c r="Y57" s="3"/>
    </row>
    <row r="58" spans="1:25" s="8" customFormat="1" ht="32.25" customHeight="1">
      <c r="A58" s="13"/>
      <c r="B58" s="89" t="s">
        <v>155</v>
      </c>
      <c r="C58" s="90"/>
      <c r="D58" s="91" t="str">
        <f>IF(COUNTIFS(D55:D57,"hoch")&gt;0,"hoch",IF(COUNTIFS(D55:D57,"mittel")&gt;0,"mittel",IF(COUNTIFS(D55:D57,"niedrig")&gt;0,"niedrig","")))</f>
        <v/>
      </c>
      <c r="E58" s="91"/>
      <c r="F58" s="91" t="str">
        <f>IF(COUNTIFS(F55:F57,"hoch")&gt;0,"hoch",IF(COUNTIFS(F55:F57,"mittel")&gt;0,"mittel",IF(COUNTIFS(F55:F57,"niedrig")&gt;0,"niedrig","")))</f>
        <v/>
      </c>
      <c r="G58" s="91"/>
      <c r="H58" s="91" t="str">
        <f>IF(COUNTIFS(H55:H57,"hoch")&gt;0,"hoch",IF(COUNTIFS(H55:H57,"mittel")&gt;0,"mittel",IF(COUNTIFS(H55:H57,"niedrig")&gt;0,"niedrig","")))</f>
        <v/>
      </c>
      <c r="I58" s="91"/>
      <c r="J58" s="91" t="str">
        <f>IF(COUNTIFS(J55:J57,"hoch")&gt;0,"hoch",IF(COUNTIFS(J55:J57,"mittel")&gt;0,"mittel",IF(COUNTIFS(J55:J57,"niedrig")&gt;0,"niedrig","")))</f>
        <v/>
      </c>
      <c r="K58" s="91"/>
      <c r="L58" s="91" t="str">
        <f>IF(COUNTIFS(L55:L57,"hoch")&gt;0,"hoch",IF(COUNTIFS(L55:L57,"mittel")&gt;0,"mittel",IF(COUNTIFS(L55:L57,"niedrig")&gt;0,"niedrig","")))</f>
        <v/>
      </c>
      <c r="M58" s="91" t="str">
        <f>IF(COUNTIFS(M55:M57,"hoch")&gt;0,"hoch",IF(COUNTIFS(M55:M57,"mittel")&gt;0,"mittel",IF(COUNTIFS(M55:M57,"niedrig")&gt;0,"niedrig","")))</f>
        <v/>
      </c>
      <c r="N58" s="3"/>
      <c r="O58" s="3"/>
      <c r="P58" s="3"/>
      <c r="Q58" s="3"/>
      <c r="R58" s="3"/>
      <c r="S58" s="3"/>
      <c r="T58" s="3"/>
      <c r="U58" s="3"/>
      <c r="V58" s="3"/>
      <c r="W58" s="3"/>
      <c r="X58" s="3"/>
      <c r="Y58" s="3"/>
    </row>
    <row r="59" spans="1:25" s="8" customFormat="1" ht="24" customHeight="1">
      <c r="A59" s="13"/>
      <c r="B59" s="4"/>
      <c r="C59" s="4"/>
      <c r="D59" s="4"/>
      <c r="E59" s="4"/>
      <c r="F59" s="4"/>
      <c r="G59" s="4"/>
      <c r="H59" s="4"/>
      <c r="I59" s="13"/>
      <c r="J59" s="13"/>
      <c r="K59" s="13"/>
      <c r="L59" s="13"/>
      <c r="M59" s="13"/>
      <c r="N59" s="3"/>
      <c r="O59" s="3"/>
      <c r="P59" s="3"/>
      <c r="Q59" s="3"/>
      <c r="R59" s="3"/>
      <c r="S59" s="3"/>
      <c r="T59" s="3"/>
      <c r="U59" s="3"/>
      <c r="V59" s="3"/>
      <c r="W59" s="3"/>
      <c r="X59" s="3"/>
      <c r="Y59" s="3"/>
    </row>
    <row r="60" spans="1:25">
      <c r="A60" s="13"/>
      <c r="B60" s="13" t="s">
        <v>29</v>
      </c>
      <c r="C60" s="13"/>
      <c r="D60" s="13"/>
      <c r="E60" s="13"/>
      <c r="F60" s="13"/>
      <c r="G60" s="13"/>
      <c r="H60" s="13"/>
      <c r="I60" s="13"/>
      <c r="J60" s="13"/>
      <c r="K60" s="13"/>
      <c r="L60" s="13"/>
      <c r="M60" s="13"/>
      <c r="N60" s="3"/>
      <c r="O60" s="3"/>
      <c r="P60" s="3"/>
      <c r="Q60" s="3"/>
      <c r="R60" s="3"/>
      <c r="S60" s="3"/>
      <c r="T60" s="3"/>
      <c r="U60" s="3"/>
      <c r="V60" s="3"/>
      <c r="W60" s="3"/>
      <c r="X60" s="3"/>
      <c r="Y60" s="3"/>
    </row>
    <row r="61" spans="1:25">
      <c r="A61" s="13"/>
      <c r="B61" s="163"/>
      <c r="C61" s="164"/>
      <c r="D61" s="164"/>
      <c r="E61" s="164"/>
      <c r="F61" s="164"/>
      <c r="G61" s="164"/>
      <c r="H61" s="164"/>
      <c r="I61" s="164"/>
      <c r="J61" s="164"/>
      <c r="K61" s="164"/>
      <c r="L61" s="164"/>
      <c r="M61" s="165"/>
      <c r="N61" s="3"/>
      <c r="O61" s="3"/>
      <c r="P61" s="3"/>
      <c r="Q61" s="3"/>
      <c r="R61" s="3"/>
      <c r="S61" s="3"/>
      <c r="T61" s="3"/>
      <c r="U61" s="3"/>
      <c r="V61" s="3"/>
      <c r="W61" s="3"/>
      <c r="X61" s="3"/>
      <c r="Y61" s="3"/>
    </row>
    <row r="62" spans="1:25">
      <c r="A62" s="13"/>
      <c r="B62" s="166"/>
      <c r="C62" s="167"/>
      <c r="D62" s="167"/>
      <c r="E62" s="167"/>
      <c r="F62" s="167"/>
      <c r="G62" s="167"/>
      <c r="H62" s="167"/>
      <c r="I62" s="167"/>
      <c r="J62" s="167"/>
      <c r="K62" s="167"/>
      <c r="L62" s="167"/>
      <c r="M62" s="168"/>
      <c r="N62" s="3"/>
      <c r="O62" s="3"/>
      <c r="P62" s="3"/>
      <c r="Q62" s="3"/>
      <c r="R62" s="3"/>
      <c r="S62" s="3"/>
      <c r="T62" s="3"/>
      <c r="U62" s="3"/>
      <c r="V62" s="3"/>
      <c r="W62" s="3"/>
      <c r="X62" s="3"/>
      <c r="Y62" s="3"/>
    </row>
    <row r="63" spans="1:25">
      <c r="A63" s="13"/>
      <c r="B63" s="166"/>
      <c r="C63" s="167"/>
      <c r="D63" s="167"/>
      <c r="E63" s="167"/>
      <c r="F63" s="167"/>
      <c r="G63" s="167"/>
      <c r="H63" s="167"/>
      <c r="I63" s="167"/>
      <c r="J63" s="167"/>
      <c r="K63" s="167"/>
      <c r="L63" s="167"/>
      <c r="M63" s="168"/>
      <c r="N63" s="3"/>
      <c r="O63" s="3"/>
      <c r="P63" s="3"/>
      <c r="Q63" s="3"/>
      <c r="R63" s="3"/>
      <c r="S63" s="3"/>
      <c r="T63" s="3"/>
      <c r="U63" s="3"/>
      <c r="V63" s="3"/>
      <c r="W63" s="3"/>
      <c r="X63" s="3"/>
      <c r="Y63" s="3"/>
    </row>
    <row r="64" spans="1:25">
      <c r="A64" s="13"/>
      <c r="B64" s="166"/>
      <c r="C64" s="167"/>
      <c r="D64" s="167"/>
      <c r="E64" s="167"/>
      <c r="F64" s="167"/>
      <c r="G64" s="167"/>
      <c r="H64" s="167"/>
      <c r="I64" s="167"/>
      <c r="J64" s="167"/>
      <c r="K64" s="167"/>
      <c r="L64" s="167"/>
      <c r="M64" s="168"/>
      <c r="N64" s="3"/>
      <c r="O64" s="3"/>
      <c r="P64" s="3"/>
      <c r="Q64" s="3"/>
      <c r="R64" s="3"/>
      <c r="S64" s="3"/>
      <c r="T64" s="3"/>
      <c r="U64" s="3"/>
      <c r="V64" s="3"/>
      <c r="W64" s="3"/>
      <c r="X64" s="3"/>
      <c r="Y64" s="3"/>
    </row>
    <row r="65" spans="1:25">
      <c r="A65" s="13"/>
      <c r="B65" s="166"/>
      <c r="C65" s="167"/>
      <c r="D65" s="167"/>
      <c r="E65" s="167"/>
      <c r="F65" s="167"/>
      <c r="G65" s="167"/>
      <c r="H65" s="167"/>
      <c r="I65" s="167"/>
      <c r="J65" s="167"/>
      <c r="K65" s="167"/>
      <c r="L65" s="167"/>
      <c r="M65" s="168"/>
      <c r="N65" s="3"/>
      <c r="O65" s="3"/>
      <c r="P65" s="3"/>
      <c r="Q65" s="3"/>
      <c r="R65" s="3"/>
      <c r="S65" s="3"/>
      <c r="T65" s="3"/>
      <c r="U65" s="3"/>
      <c r="V65" s="3"/>
      <c r="W65" s="3"/>
      <c r="X65" s="3"/>
      <c r="Y65" s="3"/>
    </row>
    <row r="66" spans="1:25">
      <c r="A66" s="13"/>
      <c r="B66" s="166"/>
      <c r="C66" s="167"/>
      <c r="D66" s="167"/>
      <c r="E66" s="167"/>
      <c r="F66" s="167"/>
      <c r="G66" s="167"/>
      <c r="H66" s="167"/>
      <c r="I66" s="167"/>
      <c r="J66" s="167"/>
      <c r="K66" s="167"/>
      <c r="L66" s="167"/>
      <c r="M66" s="168"/>
      <c r="N66" s="3"/>
      <c r="O66" s="3"/>
      <c r="P66" s="3"/>
      <c r="Q66" s="3"/>
      <c r="R66" s="3"/>
      <c r="S66" s="3"/>
      <c r="T66" s="3"/>
      <c r="U66" s="3"/>
      <c r="V66" s="3"/>
      <c r="W66" s="3"/>
      <c r="X66" s="3"/>
      <c r="Y66" s="3"/>
    </row>
    <row r="67" spans="1:25">
      <c r="A67" s="13"/>
      <c r="B67" s="169"/>
      <c r="C67" s="170"/>
      <c r="D67" s="170"/>
      <c r="E67" s="170"/>
      <c r="F67" s="170"/>
      <c r="G67" s="170"/>
      <c r="H67" s="170"/>
      <c r="I67" s="170"/>
      <c r="J67" s="170"/>
      <c r="K67" s="170"/>
      <c r="L67" s="170"/>
      <c r="M67" s="171"/>
      <c r="N67" s="3"/>
      <c r="O67" s="3"/>
      <c r="P67" s="3"/>
      <c r="Q67" s="3"/>
      <c r="R67" s="3"/>
      <c r="S67" s="3"/>
      <c r="T67" s="3"/>
      <c r="U67" s="3"/>
      <c r="V67" s="3"/>
      <c r="W67" s="3"/>
      <c r="X67" s="3"/>
      <c r="Y67" s="3"/>
    </row>
    <row r="68" spans="1:25">
      <c r="A68" s="13"/>
      <c r="B68" s="12"/>
      <c r="C68" s="13"/>
      <c r="D68" s="13"/>
      <c r="E68" s="13"/>
      <c r="F68" s="13"/>
      <c r="G68" s="13"/>
      <c r="H68" s="13"/>
      <c r="I68" s="13"/>
      <c r="J68" s="13"/>
      <c r="K68" s="13"/>
      <c r="L68" s="13"/>
      <c r="M68" s="13"/>
      <c r="N68" s="3"/>
      <c r="O68" s="3"/>
      <c r="P68" s="3"/>
      <c r="Q68" s="3"/>
      <c r="R68" s="3"/>
      <c r="S68" s="3"/>
      <c r="T68" s="3"/>
      <c r="U68" s="3"/>
      <c r="V68" s="3"/>
      <c r="W68" s="3"/>
      <c r="X68" s="3"/>
      <c r="Y68" s="3"/>
    </row>
    <row r="69" spans="1:25">
      <c r="A69" s="14" t="s">
        <v>13</v>
      </c>
      <c r="B69" s="14" t="s">
        <v>205</v>
      </c>
      <c r="C69" s="13"/>
      <c r="D69" s="13"/>
      <c r="E69" s="13"/>
      <c r="F69" s="13"/>
      <c r="G69" s="13"/>
      <c r="H69" s="13"/>
      <c r="I69" s="13"/>
      <c r="J69" s="13"/>
      <c r="K69" s="13"/>
      <c r="L69" s="13"/>
      <c r="M69" s="13"/>
      <c r="N69" s="3"/>
      <c r="O69" s="3"/>
      <c r="P69" s="3"/>
      <c r="Q69" s="3"/>
      <c r="R69" s="3"/>
      <c r="S69" s="3"/>
      <c r="T69" s="3"/>
      <c r="U69" s="3"/>
      <c r="V69" s="3"/>
      <c r="W69" s="3"/>
      <c r="X69" s="3"/>
      <c r="Y69" s="3"/>
    </row>
    <row r="70" spans="1:25">
      <c r="A70" s="14"/>
      <c r="B70" s="101" t="s">
        <v>206</v>
      </c>
      <c r="C70" s="13"/>
      <c r="D70" s="13"/>
      <c r="E70" s="13"/>
      <c r="F70" s="13"/>
      <c r="G70" s="13"/>
      <c r="H70" s="13"/>
      <c r="I70" s="13"/>
      <c r="J70" s="13"/>
      <c r="K70" s="13"/>
      <c r="L70" s="13"/>
      <c r="M70" s="13"/>
      <c r="N70" s="3"/>
      <c r="O70" s="3"/>
      <c r="P70" s="3"/>
      <c r="Q70" s="3"/>
      <c r="R70" s="3"/>
      <c r="S70" s="3"/>
      <c r="T70" s="3"/>
      <c r="U70" s="3"/>
      <c r="V70" s="3"/>
      <c r="W70" s="3"/>
      <c r="X70" s="3"/>
      <c r="Y70" s="3"/>
    </row>
    <row r="71" spans="1:25">
      <c r="A71" s="13"/>
      <c r="B71" s="13"/>
      <c r="C71" s="13"/>
      <c r="D71" s="13"/>
      <c r="E71" s="13"/>
      <c r="F71" s="13"/>
      <c r="G71" s="13"/>
      <c r="H71" s="13"/>
      <c r="I71" s="13"/>
      <c r="J71" s="13"/>
      <c r="K71" s="13"/>
      <c r="L71" s="13"/>
      <c r="M71" s="13"/>
      <c r="N71" s="3"/>
      <c r="O71" s="3"/>
      <c r="P71" s="3"/>
      <c r="Q71" s="3"/>
      <c r="R71" s="3"/>
      <c r="S71" s="3"/>
      <c r="T71" s="3"/>
      <c r="U71" s="3"/>
      <c r="V71" s="3"/>
      <c r="W71" s="3"/>
      <c r="X71" s="3"/>
      <c r="Y71" s="3"/>
    </row>
    <row r="72" spans="1:25">
      <c r="A72" s="13"/>
      <c r="B72" s="172" t="s">
        <v>21</v>
      </c>
      <c r="C72" s="172"/>
      <c r="D72" s="172"/>
      <c r="E72" s="173" t="s">
        <v>156</v>
      </c>
      <c r="F72" s="174"/>
      <c r="G72" s="175"/>
      <c r="H72" s="27"/>
      <c r="I72" s="13"/>
      <c r="J72" s="13"/>
      <c r="K72" s="13"/>
      <c r="L72" s="13"/>
      <c r="M72" s="13"/>
      <c r="N72" s="3"/>
      <c r="O72" s="3"/>
      <c r="P72" s="3"/>
      <c r="Q72" s="3"/>
      <c r="R72" s="3"/>
      <c r="S72" s="3"/>
      <c r="T72" s="3"/>
      <c r="U72" s="3"/>
      <c r="V72" s="3"/>
      <c r="W72" s="3"/>
      <c r="X72" s="3"/>
      <c r="Y72" s="3"/>
    </row>
    <row r="73" spans="1:25">
      <c r="A73" s="13"/>
      <c r="B73" s="172"/>
      <c r="C73" s="172"/>
      <c r="D73" s="172"/>
      <c r="E73" s="63" t="s">
        <v>8</v>
      </c>
      <c r="F73" s="63" t="s">
        <v>9</v>
      </c>
      <c r="G73" s="63" t="s">
        <v>10</v>
      </c>
      <c r="H73" s="27"/>
      <c r="I73" s="13"/>
      <c r="J73" s="13"/>
      <c r="K73" s="13"/>
      <c r="L73" s="13"/>
      <c r="M73" s="13"/>
      <c r="N73" s="3"/>
      <c r="O73" s="3"/>
      <c r="P73" s="3"/>
      <c r="Q73" s="3"/>
      <c r="R73" s="3"/>
      <c r="S73" s="3"/>
      <c r="T73" s="3"/>
      <c r="U73" s="3"/>
      <c r="V73" s="3"/>
      <c r="W73" s="3"/>
      <c r="X73" s="3"/>
      <c r="Y73" s="3"/>
    </row>
    <row r="74" spans="1:25" ht="48" customHeight="1">
      <c r="A74" s="13"/>
      <c r="B74" s="160" t="s">
        <v>18</v>
      </c>
      <c r="C74" s="160"/>
      <c r="D74" s="63" t="s">
        <v>8</v>
      </c>
      <c r="E74" s="86" t="str">
        <f>IF(COUNTIFS(D58,"hoch",E28,"hoch")&gt;0,"Hitze","")&amp;" "&amp;IF(COUNTIFS(F58,"hoch",F28,"hoch")&gt;0,"Starkregen","")&amp;" "&amp;IF(COUNTIFS(H58,"hoch",G28,"hoch")&gt;0,"Über-schwemmung","")&amp;" "&amp;IF(COUNTIFS(J58,"hoch",H28,"hoch")&gt;0,"Dürre","")&amp;" "&amp;IF(COUNTIFS(L58,"hoch",I28,"hoch")&gt;0,"Sturm","")&amp;" "&amp;IF(COUNTIFS(M58,"hoch",J28,"hoch")&gt;0,"weitere Klimagefahr","")</f>
        <v xml:space="preserve">     </v>
      </c>
      <c r="F74" s="86" t="str">
        <f>IF(COUNTIFS(D58,"mittel",E28,"hoch")&gt;0,"Hitze","")&amp;" "&amp;IF(COUNTIFS(F58,"mittel",F28,"hoch")&gt;0,"Starkregen","")&amp;" "&amp;IF(COUNTIFS(H58,"mittel",G28,"hoch")&gt;0,"Über-schwemmung","")&amp;" "&amp;IF(COUNTIFS(J58,"mittel",H28,"hoch")&gt;0,"Dürre","")&amp;" "&amp;IF(COUNTIFS(L58,"mittel",I28,"hoch")&gt;0,"Sturm","")&amp;" "&amp;IF(COUNTIFS(M58,"mittel",J28,"hoch")&gt;0,"weitere Klimagefahr","")</f>
        <v xml:space="preserve">     </v>
      </c>
      <c r="G74" s="87" t="str">
        <f>IF(COUNTIFS(D58,"niedrig",E28,"hoch")&gt;0,"Hitze","")&amp;" "&amp;IF(COUNTIFS(F58,"niedrig",F28,"hoch")&gt;0,"Starkregen","")&amp;" "&amp;IF(COUNTIFS(H58,"niedrig",G28,"hoch")&gt;0,"Über-schwemmung","")&amp;" "&amp;IF(COUNTIFS(J58,"niedrig",H28,"hoch")&gt;0,"Dürre","")&amp;" "&amp;IF(COUNTIFS(L58,"niedrig",I28,"hoch")&gt;0,"Sturm","")&amp;" "&amp;IF(COUNTIFS(M58,"niedrig",J28,"hoch")&gt;0,"weitere Klimagefahr","")</f>
        <v xml:space="preserve">     </v>
      </c>
      <c r="H74" s="27"/>
      <c r="I74" s="13"/>
      <c r="J74" s="13"/>
      <c r="K74" s="13"/>
      <c r="L74" s="13"/>
      <c r="M74" s="13"/>
      <c r="N74" s="3"/>
      <c r="O74" s="3"/>
      <c r="P74" s="3"/>
      <c r="Q74" s="3"/>
      <c r="R74" s="3"/>
      <c r="S74" s="3"/>
      <c r="T74" s="3"/>
      <c r="U74" s="3"/>
      <c r="V74" s="3"/>
      <c r="W74" s="3"/>
      <c r="X74" s="3"/>
      <c r="Y74" s="3"/>
    </row>
    <row r="75" spans="1:25" ht="45.75" customHeight="1">
      <c r="A75" s="13"/>
      <c r="B75" s="160"/>
      <c r="C75" s="160"/>
      <c r="D75" s="63" t="s">
        <v>11</v>
      </c>
      <c r="E75" s="86" t="str">
        <f>IF(COUNTIFS(D58,"hoch",E28,"mittel")&gt;0,"Hitze","")&amp;" "&amp;IF(COUNTIFS(F58,"hoch",F28,"mittel")&gt;0,"Starkregen","")&amp;" "&amp;IF(COUNTIFS(H58,"hoch",G28,"mittel")&gt;0,"Über-schwemmung","")&amp;" "&amp;IF(COUNTIFS(J58,"hoch",H28,"mittel")&gt;0,"Dürre","")&amp;" "&amp;IF(COUNTIFS(L58,"hoch",I28,"mittel")&gt;0,"Sturm","")&amp;" "&amp;IF(COUNTIFS(M58,"hoch",J28,"mittel")&gt;0,"weitere Klimagefahr","")</f>
        <v xml:space="preserve">     </v>
      </c>
      <c r="F75" s="87" t="str">
        <f>IF(COUNTIFS(D58,"mittel",E28,"mittel")&gt;0,"Hitze","")&amp;" "&amp;IF(COUNTIFS(F58,"mittel",F28,"mittel")&gt;0,"Starkregen","")&amp;" "&amp;IF(COUNTIFS(H58,"mittel",G28,"mittel")&gt;0,"Über-schwemmung","")&amp;" "&amp;IF(COUNTIFS(J58,"mittel",H28,"mittel")&gt;0,"Dürre","")&amp;" "&amp;IF(COUNTIFS(L58,"mittel",I28,"mittel")&gt;0,"Sturm","")&amp;" "&amp;IF(COUNTIFS(M58,"mittel",J28,"mittel")&gt;0,"weitere Klimagefahr","")</f>
        <v xml:space="preserve">     </v>
      </c>
      <c r="G75" s="88" t="str">
        <f>IF(COUNTIFS(D58,"niedrig",E28,"mittel")&gt;0,"Hitze","")&amp;" "&amp;IF(COUNTIFS(F58,"niedrig",F28,"mittel")&gt;0,"Starkregen","")&amp;" "&amp;IF(COUNTIFS(H58,"niedrig",G28,"mittel")&gt;0,"Über-schwemmung","")&amp;" "&amp;IF(COUNTIFS(J58,"niedrig",H28,"mittel")&gt;0,"Dürre","")&amp;" "&amp;IF(COUNTIFS(L58,"niedrig",I28,"mittel")&gt;0,"Sturm","")&amp;" "&amp;IF(COUNTIFS(L58,"niedrig",J28,"mittel")&gt;0,"weitere Klimagefahr","")</f>
        <v xml:space="preserve">     </v>
      </c>
      <c r="H75" s="27"/>
      <c r="I75" s="13"/>
      <c r="J75" s="13"/>
      <c r="K75" s="13"/>
      <c r="L75" s="13"/>
      <c r="M75" s="13"/>
      <c r="N75" s="3"/>
      <c r="O75" s="3"/>
      <c r="P75" s="3"/>
      <c r="Q75" s="3"/>
      <c r="R75" s="3"/>
      <c r="S75" s="3"/>
      <c r="T75" s="3"/>
      <c r="U75" s="3"/>
      <c r="V75" s="3"/>
      <c r="W75" s="3"/>
      <c r="X75" s="3"/>
      <c r="Y75" s="3"/>
    </row>
    <row r="76" spans="1:25" ht="54.75" customHeight="1">
      <c r="A76" s="13"/>
      <c r="B76" s="160"/>
      <c r="C76" s="160"/>
      <c r="D76" s="63" t="s">
        <v>10</v>
      </c>
      <c r="E76" s="87" t="str">
        <f>IF(COUNTIFS(D58,"hoch",E28,"niedrig")&gt;0,"Hitze","")&amp;" "&amp;IF(COUNTIFS(F58,"hoch",F28,"niedrig")&gt;0,"Starkregen","")&amp;" "&amp;IF(COUNTIFS(H58,"hoch",G28,"niedrig")&gt;0,"Über-schwemmung","")&amp;" "&amp;IF(COUNTIFS(J58,"hoch",H28,"niedrig")&gt;0,"Dürre","")&amp;" "&amp;IF(COUNTIFS(L58,"hoch",I28,"niedrig")&gt;0,"Sturm","")&amp;" "&amp;IF(COUNTIFS(M58,"hoch",J28,"niedrig")&gt;0,"weitere Klimagefahr","")</f>
        <v xml:space="preserve">     </v>
      </c>
      <c r="F76" s="88" t="str">
        <f>IF(COUNTIFS(D58,"mittel",E28,"niedrig")&gt;0,"Hitze","")&amp;" "&amp;IF(COUNTIFS(F58,"mittel",F28,"niedrig")&gt;0,"Starkregen","")&amp;" "&amp;IF(COUNTIFS(H58,"mittel",G28,"niedrig")&gt;0,"Über-schwemmung","")&amp;" "&amp;IF(COUNTIFS(J58,"mittel",H28,"niedrig")&gt;0,"Dürre","")&amp;" "&amp;IF(COUNTIFS(L58,"mittel",I28,"niedrig")&gt;0,"Sturm","")&amp;" "&amp;IF(COUNTIFS(M58,"mittel",J28,"niedrig")&gt;0,"weitere Klimagefahr","")</f>
        <v xml:space="preserve">     </v>
      </c>
      <c r="G76" s="88" t="str">
        <f>IF(COUNTIFS(D58,"niedrig",E28,"niedrig")&gt;0,"Hitze","")&amp;" "&amp;IF(COUNTIFS(F58,"niedrig",F28,"niedrig")&gt;0,"Starkregen","")&amp;" "&amp;IF(COUNTIFS(H58,"niedrig",G28,"niedrig")&gt;0,"Über-schwemmung","")&amp;" "&amp;IF(COUNTIFS(J58,"niedrig",H28,"niedrig")&gt;0,"Dürre","")&amp;" "&amp;IF(COUNTIFS(L58,"niedrig",I28,"niedrig")&gt;0,"Sturm","")&amp;" "&amp;IF(COUNTIFS(M58,"niedrig",J28,"niedrig")&gt;0,"weitere Klimagefahr","")</f>
        <v xml:space="preserve">     </v>
      </c>
      <c r="H76" s="27"/>
      <c r="I76" s="13"/>
      <c r="J76" s="13"/>
      <c r="K76" s="13"/>
      <c r="L76" s="13"/>
      <c r="M76" s="13"/>
      <c r="N76" s="3"/>
      <c r="O76" s="3"/>
      <c r="P76" s="3"/>
      <c r="Q76" s="3"/>
      <c r="R76" s="3"/>
      <c r="S76" s="3"/>
      <c r="T76" s="3"/>
      <c r="U76" s="3"/>
      <c r="V76" s="3"/>
      <c r="W76" s="3"/>
      <c r="X76" s="3"/>
      <c r="Y76" s="3"/>
    </row>
    <row r="77" spans="1:25" ht="21.75" customHeight="1">
      <c r="A77" s="13"/>
      <c r="B77" s="13"/>
      <c r="C77" s="13"/>
      <c r="D77" s="13"/>
      <c r="E77" s="13"/>
      <c r="F77" s="13"/>
      <c r="G77" s="13"/>
      <c r="H77" s="13"/>
      <c r="I77" s="13"/>
      <c r="J77" s="13"/>
      <c r="K77" s="13"/>
      <c r="L77" s="13"/>
      <c r="M77" s="13"/>
      <c r="N77" s="3"/>
      <c r="O77" s="3"/>
      <c r="P77" s="3"/>
      <c r="Q77" s="3"/>
      <c r="R77" s="3"/>
      <c r="S77" s="3"/>
      <c r="T77" s="3"/>
      <c r="U77" s="3"/>
      <c r="V77" s="3"/>
      <c r="W77" s="3"/>
      <c r="X77" s="3"/>
      <c r="Y77" s="3"/>
    </row>
    <row r="78" spans="1:25" ht="45" customHeight="1">
      <c r="A78" s="13"/>
      <c r="B78" s="159" t="s">
        <v>198</v>
      </c>
      <c r="C78" s="159"/>
      <c r="D78" s="159"/>
      <c r="E78" s="159"/>
      <c r="F78" s="159"/>
      <c r="G78" s="159"/>
      <c r="H78" s="159"/>
      <c r="I78" s="159"/>
      <c r="J78" s="159"/>
      <c r="K78" s="28"/>
      <c r="L78" s="28"/>
      <c r="M78" s="28"/>
      <c r="N78" s="3"/>
      <c r="O78" s="3"/>
      <c r="P78" s="3"/>
      <c r="Q78" s="3"/>
      <c r="R78" s="3"/>
      <c r="S78" s="3"/>
      <c r="T78" s="3"/>
      <c r="U78" s="3"/>
      <c r="V78" s="3"/>
      <c r="W78" s="3"/>
      <c r="X78" s="3"/>
      <c r="Y78" s="3"/>
    </row>
    <row r="79" spans="1:25" hidden="1">
      <c r="A79" s="5"/>
      <c r="B79" s="3"/>
      <c r="C79" s="3"/>
      <c r="D79" s="3"/>
      <c r="E79" s="3"/>
      <c r="F79" s="3"/>
      <c r="G79" s="3"/>
      <c r="H79" s="3"/>
      <c r="I79" s="3"/>
      <c r="J79" s="3"/>
      <c r="K79" s="3"/>
      <c r="L79" s="3"/>
      <c r="M79" s="3"/>
      <c r="N79" s="3"/>
      <c r="O79" s="3"/>
      <c r="P79" s="3"/>
      <c r="Q79" s="3"/>
      <c r="R79" s="3"/>
      <c r="S79" s="3"/>
      <c r="T79" s="3"/>
      <c r="U79" s="3"/>
      <c r="V79" s="3"/>
      <c r="W79" s="3"/>
      <c r="X79" s="3"/>
      <c r="Y79" s="3"/>
    </row>
    <row r="80" spans="1:25" ht="28.5" hidden="1" customHeight="1">
      <c r="A80" s="5"/>
      <c r="B80" s="3"/>
      <c r="C80" s="3"/>
      <c r="D80" s="3"/>
      <c r="E80" s="3"/>
      <c r="F80" s="3"/>
      <c r="G80" s="3"/>
      <c r="H80" s="3"/>
      <c r="I80" s="3"/>
      <c r="J80" s="3"/>
      <c r="K80" s="3"/>
      <c r="L80" s="3"/>
      <c r="M80" s="3"/>
      <c r="N80" s="3"/>
      <c r="O80" s="3"/>
      <c r="P80" s="3"/>
      <c r="Q80" s="3"/>
      <c r="R80" s="3"/>
      <c r="S80" s="3"/>
      <c r="T80" s="3"/>
      <c r="U80" s="3"/>
      <c r="V80" s="3"/>
      <c r="W80" s="3"/>
      <c r="X80" s="3"/>
      <c r="Y80" s="3"/>
    </row>
    <row r="81" spans="1:25" hidden="1">
      <c r="A81" s="5"/>
      <c r="B81" s="3"/>
      <c r="C81" s="3"/>
      <c r="D81" s="3"/>
      <c r="E81" s="3"/>
      <c r="F81" s="3"/>
      <c r="G81" s="3"/>
      <c r="H81" s="3"/>
      <c r="I81" s="3"/>
      <c r="J81" s="3"/>
      <c r="K81" s="3"/>
      <c r="L81" s="3"/>
      <c r="M81" s="3"/>
      <c r="N81" s="3"/>
      <c r="O81" s="3"/>
      <c r="P81" s="3"/>
      <c r="Q81" s="3"/>
      <c r="R81" s="3"/>
      <c r="S81" s="3"/>
      <c r="T81" s="3"/>
      <c r="U81" s="3"/>
      <c r="V81" s="3"/>
      <c r="W81" s="3"/>
      <c r="X81" s="3"/>
      <c r="Y81" s="3"/>
    </row>
    <row r="82" spans="1:25" hidden="1">
      <c r="A82" s="5"/>
      <c r="B82" s="3"/>
      <c r="C82" s="3"/>
      <c r="D82" s="3"/>
      <c r="E82" s="3"/>
      <c r="F82" s="3"/>
      <c r="G82" s="3"/>
      <c r="H82" s="3"/>
      <c r="I82" s="3"/>
      <c r="J82" s="3"/>
      <c r="K82" s="3"/>
      <c r="L82" s="3"/>
      <c r="M82" s="3"/>
      <c r="N82" s="3"/>
      <c r="O82" s="3"/>
      <c r="P82" s="3"/>
      <c r="Q82" s="3"/>
      <c r="R82" s="3"/>
      <c r="S82" s="3"/>
      <c r="T82" s="3"/>
      <c r="U82" s="3"/>
      <c r="V82" s="3"/>
      <c r="W82" s="3"/>
      <c r="X82" s="3"/>
      <c r="Y82" s="3"/>
    </row>
    <row r="83" spans="1:25" hidden="1">
      <c r="A83" s="5"/>
      <c r="B83" s="3"/>
      <c r="C83" s="3"/>
      <c r="D83" s="3"/>
      <c r="E83" s="3"/>
      <c r="F83" s="3"/>
      <c r="G83" s="3"/>
      <c r="H83" s="3"/>
      <c r="I83" s="3"/>
      <c r="J83" s="3"/>
      <c r="K83" s="3"/>
      <c r="L83" s="3"/>
      <c r="M83" s="3"/>
      <c r="N83" s="3"/>
      <c r="O83" s="3"/>
      <c r="P83" s="3"/>
      <c r="Q83" s="3"/>
      <c r="R83" s="3"/>
      <c r="S83" s="3"/>
      <c r="T83" s="3"/>
      <c r="U83" s="3"/>
      <c r="V83" s="3"/>
      <c r="W83" s="3"/>
      <c r="X83" s="3"/>
      <c r="Y83" s="3"/>
    </row>
    <row r="84" spans="1:25" hidden="1">
      <c r="A84" s="5"/>
      <c r="B84" s="3"/>
      <c r="C84" s="3"/>
      <c r="D84" s="3"/>
      <c r="E84" s="3"/>
      <c r="F84" s="3"/>
      <c r="G84" s="3"/>
      <c r="H84" s="3"/>
      <c r="I84" s="3"/>
      <c r="J84" s="3"/>
      <c r="K84" s="3"/>
      <c r="L84" s="3"/>
      <c r="M84" s="3"/>
      <c r="N84" s="3"/>
      <c r="O84" s="3"/>
      <c r="P84" s="3"/>
      <c r="Q84" s="3"/>
      <c r="R84" s="3"/>
      <c r="S84" s="3"/>
      <c r="T84" s="3"/>
      <c r="U84" s="3"/>
      <c r="V84" s="3"/>
      <c r="W84" s="3"/>
      <c r="X84" s="3"/>
      <c r="Y84" s="3"/>
    </row>
    <row r="85" spans="1:25" hidden="1">
      <c r="A85" s="5"/>
      <c r="B85" s="3"/>
      <c r="C85" s="3"/>
      <c r="D85" s="3"/>
      <c r="E85" s="3"/>
      <c r="F85" s="3"/>
      <c r="G85" s="3"/>
      <c r="H85" s="3"/>
      <c r="I85" s="3"/>
      <c r="J85" s="3"/>
      <c r="K85" s="3"/>
      <c r="L85" s="3"/>
      <c r="M85" s="3"/>
      <c r="N85" s="3"/>
      <c r="O85" s="3"/>
      <c r="P85" s="3"/>
      <c r="Q85" s="3"/>
      <c r="R85" s="3"/>
      <c r="S85" s="3"/>
      <c r="T85" s="3"/>
      <c r="U85" s="3"/>
      <c r="V85" s="3"/>
      <c r="W85" s="3"/>
      <c r="X85" s="3"/>
      <c r="Y85" s="3"/>
    </row>
    <row r="86" spans="1:25" hidden="1">
      <c r="A86" s="5"/>
      <c r="B86" s="3"/>
      <c r="C86" s="3"/>
      <c r="D86" s="3"/>
      <c r="E86" s="3"/>
      <c r="F86" s="3"/>
      <c r="G86" s="3"/>
      <c r="H86" s="3"/>
      <c r="I86" s="3"/>
      <c r="J86" s="3"/>
      <c r="K86" s="3"/>
      <c r="L86" s="3"/>
      <c r="M86" s="3"/>
      <c r="N86" s="3"/>
      <c r="O86" s="3"/>
      <c r="P86" s="3"/>
      <c r="Q86" s="3"/>
      <c r="R86" s="3"/>
      <c r="S86" s="3"/>
      <c r="T86" s="3"/>
      <c r="U86" s="3"/>
      <c r="V86" s="3"/>
      <c r="W86" s="3"/>
      <c r="X86" s="3"/>
      <c r="Y86" s="3"/>
    </row>
    <row r="87" spans="1:25" hidden="1">
      <c r="A87" s="5"/>
      <c r="B87" s="3"/>
      <c r="C87" s="3"/>
      <c r="D87" s="3"/>
      <c r="E87" s="3"/>
      <c r="F87" s="3"/>
      <c r="G87" s="3"/>
      <c r="H87" s="3"/>
      <c r="I87" s="3"/>
      <c r="J87" s="3"/>
      <c r="K87" s="3"/>
      <c r="L87" s="3"/>
      <c r="M87" s="3"/>
      <c r="N87" s="3"/>
      <c r="O87" s="3"/>
      <c r="P87" s="3"/>
      <c r="Q87" s="3"/>
      <c r="R87" s="3"/>
      <c r="S87" s="3"/>
      <c r="T87" s="3"/>
      <c r="U87" s="3"/>
      <c r="V87" s="3"/>
      <c r="W87" s="3"/>
      <c r="X87" s="3"/>
      <c r="Y87" s="3"/>
    </row>
    <row r="88" spans="1:25" hidden="1">
      <c r="A88" s="5"/>
      <c r="B88" s="3"/>
      <c r="C88" s="3"/>
      <c r="D88" s="3"/>
      <c r="E88" s="3"/>
      <c r="F88" s="3"/>
      <c r="G88" s="3"/>
      <c r="H88" s="3"/>
      <c r="I88" s="3"/>
      <c r="J88" s="3"/>
      <c r="K88" s="3"/>
      <c r="L88" s="3"/>
      <c r="M88" s="3"/>
      <c r="N88" s="3"/>
      <c r="O88" s="3"/>
      <c r="P88" s="3"/>
      <c r="Q88" s="3"/>
      <c r="R88" s="3"/>
      <c r="S88" s="3"/>
      <c r="T88" s="3"/>
      <c r="U88" s="3"/>
      <c r="V88" s="3"/>
      <c r="W88" s="3"/>
      <c r="X88" s="3"/>
      <c r="Y88" s="3"/>
    </row>
    <row r="89" spans="1:25" hidden="1">
      <c r="A89" s="5"/>
      <c r="B89" s="3"/>
      <c r="C89" s="3"/>
      <c r="D89" s="3"/>
      <c r="E89" s="3"/>
      <c r="F89" s="3"/>
      <c r="G89" s="3"/>
      <c r="H89" s="3"/>
      <c r="I89" s="3"/>
      <c r="J89" s="3"/>
      <c r="K89" s="3"/>
      <c r="L89" s="3"/>
      <c r="M89" s="3"/>
      <c r="N89" s="3"/>
      <c r="O89" s="3"/>
      <c r="P89" s="3"/>
      <c r="Q89" s="3"/>
      <c r="R89" s="3"/>
      <c r="S89" s="3"/>
      <c r="T89" s="3"/>
      <c r="U89" s="3"/>
      <c r="V89" s="3"/>
      <c r="W89" s="3"/>
      <c r="X89" s="3"/>
      <c r="Y89" s="3"/>
    </row>
    <row r="90" spans="1:25" hidden="1">
      <c r="A90" s="5"/>
      <c r="B90" s="3"/>
      <c r="C90" s="3"/>
      <c r="D90" s="3"/>
      <c r="E90" s="3"/>
      <c r="F90" s="3"/>
      <c r="G90" s="3"/>
      <c r="H90" s="3"/>
      <c r="I90" s="3"/>
      <c r="J90" s="3"/>
      <c r="K90" s="3"/>
      <c r="L90" s="3"/>
      <c r="M90" s="3"/>
      <c r="N90" s="3"/>
      <c r="O90" s="3"/>
      <c r="P90" s="3"/>
      <c r="Q90" s="3"/>
      <c r="R90" s="3"/>
      <c r="S90" s="3"/>
      <c r="T90" s="3"/>
      <c r="U90" s="3"/>
      <c r="V90" s="3"/>
      <c r="W90" s="3"/>
      <c r="X90" s="3"/>
      <c r="Y90" s="3"/>
    </row>
    <row r="91" spans="1:25" hidden="1">
      <c r="A91" s="5"/>
      <c r="B91" s="3"/>
      <c r="C91" s="3"/>
      <c r="D91" s="3"/>
      <c r="E91" s="3"/>
      <c r="F91" s="3"/>
      <c r="G91" s="3"/>
      <c r="H91" s="3"/>
      <c r="I91" s="3"/>
      <c r="J91" s="3"/>
      <c r="K91" s="3"/>
      <c r="L91" s="3"/>
      <c r="M91" s="3"/>
      <c r="N91" s="3"/>
      <c r="O91" s="3"/>
      <c r="P91" s="3"/>
      <c r="Q91" s="3"/>
      <c r="R91" s="3"/>
      <c r="S91" s="3"/>
      <c r="T91" s="3"/>
      <c r="U91" s="3"/>
      <c r="V91" s="3"/>
      <c r="W91" s="3"/>
      <c r="X91" s="3"/>
      <c r="Y91" s="3"/>
    </row>
    <row r="92" spans="1:25" hidden="1">
      <c r="A92" s="5"/>
      <c r="B92" s="3"/>
      <c r="C92" s="3"/>
      <c r="D92" s="3"/>
      <c r="E92" s="3"/>
      <c r="F92" s="3"/>
      <c r="G92" s="3"/>
      <c r="H92" s="3"/>
      <c r="I92" s="3"/>
      <c r="J92" s="3"/>
      <c r="K92" s="3"/>
      <c r="L92" s="3"/>
      <c r="M92" s="3"/>
      <c r="N92" s="3"/>
      <c r="O92" s="3"/>
      <c r="P92" s="3"/>
      <c r="Q92" s="3"/>
      <c r="R92" s="3"/>
      <c r="S92" s="3"/>
      <c r="T92" s="3"/>
      <c r="U92" s="3"/>
      <c r="V92" s="3"/>
      <c r="W92" s="3"/>
      <c r="X92" s="3"/>
      <c r="Y92" s="3"/>
    </row>
    <row r="93" spans="1:25" hidden="1">
      <c r="A93" s="5"/>
      <c r="B93" s="3"/>
      <c r="C93" s="3"/>
      <c r="D93" s="3"/>
      <c r="E93" s="3"/>
      <c r="F93" s="3"/>
      <c r="G93" s="3"/>
      <c r="H93" s="3"/>
      <c r="I93" s="3"/>
      <c r="J93" s="3"/>
      <c r="K93" s="3"/>
      <c r="L93" s="3"/>
      <c r="M93" s="3"/>
      <c r="N93" s="3"/>
      <c r="O93" s="3"/>
      <c r="P93" s="3"/>
      <c r="Q93" s="3"/>
      <c r="R93" s="3"/>
      <c r="S93" s="3"/>
      <c r="T93" s="3"/>
      <c r="U93" s="3"/>
      <c r="V93" s="3"/>
      <c r="W93" s="3"/>
      <c r="X93" s="3"/>
      <c r="Y93" s="3"/>
    </row>
    <row r="94" spans="1:25" hidden="1">
      <c r="A94" s="5"/>
      <c r="B94" s="3"/>
      <c r="C94" s="3"/>
      <c r="D94" s="3"/>
      <c r="E94" s="3"/>
      <c r="F94" s="3"/>
      <c r="G94" s="3"/>
      <c r="H94" s="3"/>
      <c r="I94" s="3"/>
      <c r="J94" s="3"/>
      <c r="K94" s="3"/>
      <c r="L94" s="3"/>
      <c r="M94" s="3"/>
      <c r="N94" s="3"/>
      <c r="O94" s="3"/>
      <c r="P94" s="3"/>
      <c r="Q94" s="3"/>
      <c r="R94" s="3"/>
      <c r="S94" s="3"/>
      <c r="T94" s="3"/>
      <c r="U94" s="3"/>
      <c r="V94" s="3"/>
      <c r="W94" s="3"/>
      <c r="X94" s="3"/>
      <c r="Y94" s="3"/>
    </row>
    <row r="95" spans="1:25" hidden="1">
      <c r="A95" s="5"/>
      <c r="B95" s="3"/>
      <c r="C95" s="3"/>
      <c r="D95" s="3"/>
      <c r="E95" s="3"/>
      <c r="F95" s="3"/>
      <c r="G95" s="3"/>
      <c r="H95" s="3"/>
      <c r="I95" s="3"/>
      <c r="J95" s="3"/>
      <c r="K95" s="3"/>
      <c r="L95" s="3"/>
      <c r="M95" s="3"/>
      <c r="N95" s="3"/>
      <c r="O95" s="3"/>
      <c r="P95" s="3"/>
      <c r="Q95" s="3"/>
      <c r="R95" s="3"/>
      <c r="S95" s="3"/>
      <c r="T95" s="3"/>
      <c r="U95" s="3"/>
      <c r="V95" s="3"/>
      <c r="W95" s="3"/>
      <c r="X95" s="3"/>
      <c r="Y95" s="3"/>
    </row>
    <row r="96" spans="1:25" hidden="1">
      <c r="A96" s="5"/>
      <c r="B96" s="3"/>
      <c r="C96" s="3"/>
      <c r="D96" s="3"/>
      <c r="E96" s="3"/>
      <c r="F96" s="3"/>
      <c r="G96" s="3"/>
      <c r="H96" s="3"/>
      <c r="I96" s="3"/>
      <c r="J96" s="3"/>
      <c r="K96" s="3"/>
      <c r="L96" s="3"/>
      <c r="M96" s="3"/>
      <c r="N96" s="3"/>
      <c r="O96" s="3"/>
      <c r="P96" s="3"/>
      <c r="Q96" s="3"/>
      <c r="R96" s="3"/>
      <c r="S96" s="3"/>
      <c r="T96" s="3"/>
      <c r="U96" s="3"/>
      <c r="V96" s="3"/>
      <c r="W96" s="3"/>
      <c r="X96" s="3"/>
      <c r="Y96" s="3"/>
    </row>
    <row r="97" spans="1:25" hidden="1">
      <c r="A97" s="5"/>
      <c r="B97" s="3"/>
      <c r="C97" s="3"/>
      <c r="D97" s="3"/>
      <c r="E97" s="3"/>
      <c r="F97" s="3"/>
      <c r="G97" s="3"/>
      <c r="H97" s="3"/>
      <c r="I97" s="3"/>
      <c r="J97" s="3"/>
      <c r="K97" s="3"/>
      <c r="L97" s="3"/>
      <c r="M97" s="3"/>
      <c r="N97" s="3"/>
      <c r="O97" s="3"/>
      <c r="P97" s="3"/>
      <c r="Q97" s="3"/>
      <c r="R97" s="3"/>
      <c r="S97" s="3"/>
      <c r="T97" s="3"/>
      <c r="U97" s="3"/>
      <c r="V97" s="3"/>
      <c r="W97" s="3"/>
      <c r="X97" s="3"/>
      <c r="Y97" s="3"/>
    </row>
    <row r="98" spans="1:25" hidden="1">
      <c r="A98" s="5"/>
      <c r="B98" s="3"/>
      <c r="C98" s="3"/>
      <c r="D98" s="3"/>
      <c r="E98" s="3"/>
      <c r="F98" s="3"/>
      <c r="G98" s="3"/>
      <c r="H98" s="3"/>
      <c r="I98" s="3"/>
      <c r="J98" s="3"/>
      <c r="K98" s="3"/>
      <c r="L98" s="3"/>
      <c r="M98" s="3"/>
      <c r="N98" s="3"/>
      <c r="O98" s="3"/>
      <c r="P98" s="3"/>
      <c r="Q98" s="3"/>
      <c r="R98" s="3"/>
      <c r="S98" s="3"/>
      <c r="T98" s="3"/>
      <c r="U98" s="3"/>
      <c r="V98" s="3"/>
      <c r="W98" s="3"/>
      <c r="X98" s="3"/>
      <c r="Y98" s="3"/>
    </row>
    <row r="99" spans="1:25" hidden="1">
      <c r="A99" s="5"/>
      <c r="B99" s="3"/>
      <c r="C99" s="3"/>
      <c r="D99" s="3"/>
      <c r="E99" s="3"/>
      <c r="F99" s="3"/>
      <c r="G99" s="3"/>
      <c r="H99" s="3"/>
      <c r="I99" s="3"/>
      <c r="J99" s="3"/>
      <c r="K99" s="3"/>
      <c r="L99" s="3"/>
      <c r="M99" s="3"/>
      <c r="N99" s="3"/>
      <c r="O99" s="3"/>
      <c r="P99" s="3"/>
      <c r="Q99" s="3"/>
      <c r="R99" s="3"/>
      <c r="S99" s="3"/>
      <c r="T99" s="3"/>
      <c r="U99" s="3"/>
      <c r="V99" s="3"/>
      <c r="W99" s="3"/>
      <c r="X99" s="3"/>
      <c r="Y99" s="3"/>
    </row>
    <row r="100" spans="1:25" hidden="1">
      <c r="A100" s="5"/>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idden="1">
      <c r="A101" s="5"/>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idden="1">
      <c r="A102" s="5"/>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idden="1">
      <c r="A103" s="5"/>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idden="1">
      <c r="A104" s="5"/>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idden="1">
      <c r="A105" s="5"/>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idden="1">
      <c r="A106" s="5"/>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idden="1">
      <c r="A107" s="5"/>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idden="1">
      <c r="A108" s="5"/>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idden="1">
      <c r="A109" s="5"/>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idden="1">
      <c r="A110" s="5"/>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5" hidden="1" customHeight="1">
      <c r="A111" s="5"/>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5" hidden="1" customHeight="1">
      <c r="A112" s="5"/>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5" hidden="1" customHeight="1">
      <c r="A113" s="5"/>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5" hidden="1" customHeight="1">
      <c r="A114" s="5"/>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idden="1">
      <c r="A115" s="5"/>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idden="1">
      <c r="A116" s="5"/>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5" hidden="1" customHeight="1">
      <c r="A117" s="5"/>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5" hidden="1" customHeight="1">
      <c r="A118" s="5"/>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5" hidden="1" customHeight="1">
      <c r="A119" s="5"/>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5" hidden="1" customHeight="1">
      <c r="A120" s="5"/>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5" hidden="1" customHeight="1">
      <c r="A121" s="5"/>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5" hidden="1" customHeight="1">
      <c r="A122" s="5"/>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5" hidden="1" customHeight="1">
      <c r="A123" s="5"/>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5" hidden="1" customHeight="1">
      <c r="A124" s="5"/>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5" hidden="1" customHeight="1">
      <c r="A125" s="5"/>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5" hidden="1" customHeight="1">
      <c r="A126" s="5"/>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5" hidden="1" customHeight="1">
      <c r="A127" s="5"/>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5" hidden="1" customHeight="1">
      <c r="A128" s="5"/>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idden="1">
      <c r="A129" s="5"/>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5" hidden="1" customHeight="1">
      <c r="A130" s="5"/>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5" hidden="1" customHeight="1">
      <c r="A131" s="5"/>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5" hidden="1" customHeight="1">
      <c r="A132" s="5"/>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5" hidden="1" customHeight="1">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5" hidden="1" customHeight="1">
      <c r="A134" s="5"/>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5" hidden="1" customHeight="1">
      <c r="A135" s="5"/>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5" hidden="1" customHeight="1">
      <c r="A136" s="5"/>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5" hidden="1" customHeight="1">
      <c r="A137" s="5"/>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5" hidden="1" customHeight="1">
      <c r="A138" s="5"/>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5" hidden="1" customHeight="1">
      <c r="A139" s="5"/>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5" hidden="1" customHeight="1">
      <c r="A140" s="5"/>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5" hidden="1" customHeight="1">
      <c r="A141" s="5"/>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5" hidden="1" customHeight="1">
      <c r="A142" s="5"/>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5" hidden="1" customHeight="1">
      <c r="A143" s="5"/>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5" hidden="1" customHeight="1">
      <c r="A144" s="5"/>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5" hidden="1" customHeight="1">
      <c r="A145" s="5"/>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5" hidden="1" customHeight="1">
      <c r="A146" s="5"/>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5" hidden="1" customHeight="1">
      <c r="A147" s="5"/>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5" hidden="1" customHeight="1">
      <c r="A148" s="5"/>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5" hidden="1" customHeight="1">
      <c r="A149" s="5"/>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idden="1">
      <c r="A150" s="5"/>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idden="1">
      <c r="A151" s="5"/>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idden="1">
      <c r="A152" s="5"/>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idden="1">
      <c r="A153" s="5"/>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idden="1">
      <c r="A154" s="5"/>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idden="1">
      <c r="A155" s="5"/>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idden="1">
      <c r="A156" s="5"/>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idden="1">
      <c r="A157" s="5"/>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30.75" hidden="1" customHeight="1">
      <c r="A158" s="5"/>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idden="1">
      <c r="A159" s="5"/>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idden="1">
      <c r="A160" s="5"/>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5" hidden="1" customHeight="1">
      <c r="A161" s="5"/>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idden="1">
      <c r="A162" s="5"/>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idden="1">
      <c r="A163" s="5"/>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idden="1">
      <c r="A164" s="5"/>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idden="1">
      <c r="A165" s="5"/>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idden="1">
      <c r="A166" s="5"/>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idden="1">
      <c r="A167" s="5"/>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idden="1">
      <c r="A168" s="5"/>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idden="1">
      <c r="A169" s="5"/>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idden="1">
      <c r="A170" s="5"/>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idden="1">
      <c r="A171" s="5"/>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idden="1">
      <c r="A172" s="5"/>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idden="1">
      <c r="A173" s="5"/>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idden="1">
      <c r="A174" s="5"/>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idden="1">
      <c r="A175" s="5"/>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idden="1">
      <c r="A176" s="5"/>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idden="1">
      <c r="A177" s="5"/>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idden="1">
      <c r="A178" s="5"/>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idden="1">
      <c r="A179" s="5"/>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idden="1">
      <c r="A180" s="5"/>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idden="1">
      <c r="A181" s="5"/>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idden="1">
      <c r="A182" s="5"/>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idden="1">
      <c r="A183" s="5"/>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idden="1">
      <c r="A184" s="5"/>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idden="1">
      <c r="A185" s="5"/>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idden="1">
      <c r="A186" s="5"/>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idden="1">
      <c r="A187" s="5"/>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idden="1">
      <c r="A188" s="5"/>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idden="1">
      <c r="A189" s="5"/>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idden="1">
      <c r="A190" s="5"/>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idden="1">
      <c r="A191" s="5"/>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idden="1">
      <c r="A192" s="5"/>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idden="1">
      <c r="A193" s="5"/>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idden="1">
      <c r="A194" s="5"/>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idden="1">
      <c r="A195" s="5"/>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idden="1">
      <c r="A196" s="5"/>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idden="1">
      <c r="A197" s="5"/>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idden="1">
      <c r="A198" s="5"/>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idden="1">
      <c r="A199" s="5"/>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idden="1">
      <c r="A200" s="5"/>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idden="1">
      <c r="A201" s="5"/>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idden="1">
      <c r="A202" s="5"/>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idden="1">
      <c r="A203" s="5"/>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idden="1">
      <c r="A204" s="5"/>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idden="1">
      <c r="A205" s="5"/>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idden="1">
      <c r="A206" s="5"/>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idden="1">
      <c r="A207" s="5"/>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idden="1">
      <c r="A208" s="5"/>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idden="1">
      <c r="A209" s="5"/>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idden="1">
      <c r="A210" s="5"/>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idden="1">
      <c r="A211" s="5"/>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idden="1">
      <c r="A212" s="5"/>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idden="1">
      <c r="A213" s="5"/>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idden="1">
      <c r="A214" s="5"/>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idden="1">
      <c r="A215" s="5"/>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idden="1">
      <c r="A216" s="5"/>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idden="1">
      <c r="A217" s="5"/>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idden="1">
      <c r="A218" s="5"/>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idden="1">
      <c r="A219" s="5"/>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idden="1">
      <c r="A220" s="5"/>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idden="1">
      <c r="A221" s="5"/>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idden="1">
      <c r="A222" s="5"/>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idden="1">
      <c r="A223" s="5"/>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idden="1">
      <c r="A224" s="5"/>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idden="1">
      <c r="A225" s="5"/>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idden="1">
      <c r="A226" s="5"/>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idden="1">
      <c r="A227" s="5"/>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idden="1">
      <c r="A228" s="5"/>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idden="1">
      <c r="A229" s="5"/>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idden="1">
      <c r="A230" s="5"/>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idden="1">
      <c r="A231" s="5"/>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idden="1">
      <c r="A232" s="5"/>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idden="1">
      <c r="A233" s="5"/>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idden="1">
      <c r="A234" s="5"/>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idden="1">
      <c r="A235" s="5"/>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idden="1">
      <c r="A236" s="5"/>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idden="1">
      <c r="A237" s="5"/>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idden="1">
      <c r="A238" s="5"/>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idden="1">
      <c r="A239" s="5"/>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idden="1">
      <c r="A240" s="5"/>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idden="1">
      <c r="A241" s="5"/>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idden="1">
      <c r="A242" s="5"/>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idden="1">
      <c r="A243" s="5"/>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idden="1">
      <c r="A244" s="5"/>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idden="1">
      <c r="A245" s="5"/>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idden="1">
      <c r="A246" s="5"/>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idden="1">
      <c r="A247" s="5"/>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idden="1">
      <c r="A248" s="5"/>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idden="1">
      <c r="A249" s="5"/>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idden="1">
      <c r="A250" s="5"/>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idden="1">
      <c r="A251" s="5"/>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idden="1">
      <c r="A252" s="5"/>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idden="1">
      <c r="A253" s="5"/>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idden="1">
      <c r="A254" s="5"/>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idden="1">
      <c r="A255" s="5"/>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idden="1">
      <c r="A256" s="5"/>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idden="1">
      <c r="A257" s="5"/>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idden="1">
      <c r="A258" s="5"/>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idden="1">
      <c r="A259" s="5"/>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idden="1">
      <c r="A260" s="5"/>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idden="1">
      <c r="A261" s="5"/>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idden="1">
      <c r="A262" s="5"/>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idden="1">
      <c r="A263" s="5"/>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idden="1">
      <c r="A264" s="5"/>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idden="1">
      <c r="A265" s="5"/>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idden="1">
      <c r="A266" s="5"/>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idden="1">
      <c r="A267" s="5"/>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idden="1">
      <c r="A268" s="5"/>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idden="1">
      <c r="A269" s="5"/>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idden="1">
      <c r="A270" s="5"/>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idden="1">
      <c r="A271" s="5"/>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idden="1">
      <c r="A272" s="5"/>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idden="1">
      <c r="A273" s="5"/>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idden="1">
      <c r="A274" s="5"/>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idden="1">
      <c r="A275" s="5"/>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idden="1">
      <c r="A276" s="5"/>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idden="1">
      <c r="A277" s="5"/>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idden="1">
      <c r="A278" s="5"/>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idden="1">
      <c r="A279" s="5"/>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idden="1">
      <c r="A280" s="5"/>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idden="1">
      <c r="A281" s="5"/>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idden="1">
      <c r="A282" s="5"/>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idden="1">
      <c r="A283" s="5"/>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idden="1">
      <c r="A284" s="5"/>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idden="1">
      <c r="A285" s="5"/>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idden="1">
      <c r="A286" s="5"/>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idden="1">
      <c r="A287" s="5"/>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idden="1">
      <c r="A288" s="5"/>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idden="1">
      <c r="A289" s="5"/>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idden="1">
      <c r="A290" s="5"/>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idden="1">
      <c r="A291" s="5"/>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idden="1">
      <c r="A292" s="5"/>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idden="1">
      <c r="A293" s="5"/>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idden="1">
      <c r="A294" s="5"/>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idden="1">
      <c r="A295" s="5"/>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idden="1">
      <c r="A296" s="5"/>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idden="1">
      <c r="A297" s="5"/>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idden="1">
      <c r="A298" s="5"/>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idden="1">
      <c r="A299" s="5"/>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idden="1">
      <c r="A300" s="5"/>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idden="1">
      <c r="A301" s="5"/>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idden="1">
      <c r="A302" s="5"/>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idden="1">
      <c r="A303" s="5"/>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idden="1">
      <c r="A304" s="5"/>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idden="1">
      <c r="A305" s="5"/>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idden="1">
      <c r="A306" s="5"/>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idden="1">
      <c r="A307" s="5"/>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idden="1">
      <c r="A308" s="5"/>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idden="1">
      <c r="A309" s="5"/>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idden="1">
      <c r="A310" s="5"/>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idden="1">
      <c r="A311" s="5"/>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idden="1">
      <c r="A312" s="5"/>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idden="1">
      <c r="A313" s="5"/>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idden="1">
      <c r="A314" s="5"/>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idden="1">
      <c r="A315" s="5"/>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idden="1">
      <c r="A316" s="5"/>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idden="1">
      <c r="A317" s="5"/>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idden="1">
      <c r="A318" s="5"/>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idden="1">
      <c r="A319" s="5"/>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idden="1">
      <c r="A320" s="5"/>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idden="1">
      <c r="A321" s="5"/>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idden="1">
      <c r="A322" s="5"/>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idden="1">
      <c r="A323" s="5"/>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idden="1">
      <c r="A324" s="5"/>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idden="1">
      <c r="A325" s="5"/>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idden="1">
      <c r="A326" s="5"/>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idden="1">
      <c r="A327" s="5"/>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idden="1">
      <c r="A328" s="5"/>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idden="1">
      <c r="A329" s="5"/>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idden="1">
      <c r="A330" s="5"/>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idden="1">
      <c r="A331" s="5"/>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idden="1">
      <c r="A332" s="5"/>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idden="1">
      <c r="A333" s="5"/>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idden="1">
      <c r="A334" s="5"/>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idden="1">
      <c r="A335" s="5"/>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idden="1">
      <c r="A336" s="5"/>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idden="1">
      <c r="A337" s="5"/>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idden="1">
      <c r="A338" s="5"/>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idden="1">
      <c r="A339" s="5"/>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idden="1">
      <c r="A340" s="5"/>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idden="1">
      <c r="A341" s="5"/>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idden="1">
      <c r="A342" s="5"/>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idden="1">
      <c r="A343" s="5"/>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idden="1">
      <c r="A344" s="5"/>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idden="1">
      <c r="A345" s="5"/>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idden="1">
      <c r="A346" s="5"/>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idden="1">
      <c r="A347" s="5"/>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idden="1">
      <c r="A348" s="5"/>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idden="1">
      <c r="A349" s="5"/>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idden="1">
      <c r="A350" s="5"/>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idden="1">
      <c r="A351" s="5"/>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idden="1">
      <c r="A352" s="5"/>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idden="1">
      <c r="A353" s="5"/>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idden="1">
      <c r="A354" s="5"/>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idden="1">
      <c r="A355" s="5"/>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idden="1">
      <c r="A356" s="5"/>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idden="1">
      <c r="A357" s="5"/>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idden="1">
      <c r="A358" s="5"/>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idden="1">
      <c r="A359" s="5"/>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idden="1">
      <c r="A360" s="5"/>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idden="1">
      <c r="A361" s="5"/>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idden="1">
      <c r="A362" s="5"/>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idden="1">
      <c r="A363" s="5"/>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idden="1">
      <c r="A364" s="5"/>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idden="1">
      <c r="A365" s="5"/>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idden="1">
      <c r="A366" s="5"/>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idden="1">
      <c r="A367" s="5"/>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idden="1">
      <c r="A368" s="5"/>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idden="1">
      <c r="A369" s="5"/>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idden="1">
      <c r="A370" s="5"/>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idden="1">
      <c r="A371" s="5"/>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idden="1">
      <c r="A372" s="5"/>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idden="1">
      <c r="A373" s="5"/>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idden="1">
      <c r="A374" s="5"/>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idden="1">
      <c r="A375" s="5"/>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idden="1">
      <c r="A376" s="5"/>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idden="1">
      <c r="A377" s="5"/>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idden="1">
      <c r="A378" s="5"/>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idden="1">
      <c r="A379" s="5"/>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idden="1">
      <c r="A380" s="5"/>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idden="1">
      <c r="A381" s="5"/>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idden="1">
      <c r="A382" s="5"/>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idden="1">
      <c r="A383" s="5"/>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idden="1">
      <c r="A384" s="5"/>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idden="1">
      <c r="A385" s="5"/>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idden="1">
      <c r="A386" s="5"/>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idden="1">
      <c r="A387" s="5"/>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idden="1">
      <c r="A388" s="5"/>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idden="1">
      <c r="A389" s="5"/>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idden="1">
      <c r="A390" s="5"/>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idden="1">
      <c r="A391" s="5"/>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idden="1">
      <c r="A392" s="5"/>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idden="1">
      <c r="A393" s="5"/>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idden="1">
      <c r="A394" s="5"/>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idden="1">
      <c r="A395" s="5"/>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idden="1">
      <c r="A396" s="5"/>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idden="1">
      <c r="A397" s="5"/>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idden="1">
      <c r="A398" s="5"/>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idden="1">
      <c r="A399" s="5"/>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idden="1">
      <c r="A400" s="5"/>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idden="1">
      <c r="A401" s="5"/>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idden="1">
      <c r="A402" s="5"/>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idden="1">
      <c r="A403" s="5"/>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idden="1">
      <c r="A404" s="5"/>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idden="1">
      <c r="A405" s="5"/>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idden="1">
      <c r="A406" s="5"/>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idden="1">
      <c r="A407" s="5"/>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idden="1">
      <c r="A408" s="5"/>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idden="1">
      <c r="A409" s="5"/>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idden="1">
      <c r="A410" s="5"/>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idden="1">
      <c r="A411" s="5"/>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idden="1">
      <c r="A412" s="5"/>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idden="1">
      <c r="A413" s="5"/>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idden="1">
      <c r="A414" s="5"/>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idden="1">
      <c r="A415" s="5"/>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idden="1">
      <c r="A416" s="5"/>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idden="1">
      <c r="A417" s="5"/>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idden="1">
      <c r="A418" s="5"/>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idden="1">
      <c r="A419" s="5"/>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idden="1">
      <c r="A420" s="5"/>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idden="1">
      <c r="A421" s="5"/>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idden="1">
      <c r="A422" s="5"/>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idden="1">
      <c r="A423" s="5"/>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idden="1">
      <c r="A424" s="5"/>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idden="1">
      <c r="A425" s="5"/>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idden="1">
      <c r="A426" s="5"/>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idden="1">
      <c r="A427" s="5"/>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idden="1">
      <c r="A428" s="5"/>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idden="1">
      <c r="A429" s="5"/>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idden="1">
      <c r="A430" s="5"/>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idden="1">
      <c r="A431" s="5"/>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idden="1">
      <c r="A432" s="5"/>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idden="1">
      <c r="A433" s="5"/>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idden="1">
      <c r="A434" s="5"/>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idden="1">
      <c r="A435" s="5"/>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idden="1">
      <c r="A436" s="5"/>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idden="1">
      <c r="A437" s="5"/>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idden="1">
      <c r="A438" s="5"/>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idden="1">
      <c r="A439" s="5"/>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idden="1">
      <c r="A440" s="5"/>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idden="1">
      <c r="A441" s="5"/>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idden="1">
      <c r="A442" s="5"/>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idden="1">
      <c r="A443" s="5"/>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idden="1">
      <c r="A444" s="5"/>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idden="1">
      <c r="A445" s="5"/>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idden="1">
      <c r="A446" s="5"/>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idden="1">
      <c r="A447" s="5"/>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idden="1">
      <c r="A448" s="5"/>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idden="1">
      <c r="A449" s="5"/>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idden="1">
      <c r="A450" s="5"/>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idden="1">
      <c r="A451" s="5"/>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idden="1">
      <c r="A452" s="5"/>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idden="1">
      <c r="A453" s="5"/>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idden="1">
      <c r="A454" s="5"/>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idden="1">
      <c r="A455" s="5"/>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idden="1">
      <c r="A456" s="5"/>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idden="1">
      <c r="A457" s="5"/>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idden="1">
      <c r="A458" s="5"/>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idden="1">
      <c r="A459" s="5"/>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idden="1">
      <c r="A460" s="5"/>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idden="1">
      <c r="A461" s="5"/>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idden="1">
      <c r="A462" s="5"/>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idden="1">
      <c r="A463" s="5"/>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idden="1">
      <c r="A464" s="5"/>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idden="1">
      <c r="A465" s="5"/>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idden="1">
      <c r="A466" s="5"/>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idden="1">
      <c r="A467" s="5"/>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idden="1">
      <c r="A468" s="5"/>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idden="1">
      <c r="A469" s="5"/>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idden="1">
      <c r="A470" s="5"/>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idden="1">
      <c r="A471" s="5"/>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idden="1">
      <c r="A472" s="5"/>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idden="1">
      <c r="A473" s="5"/>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idden="1">
      <c r="A474" s="5"/>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idden="1">
      <c r="A475" s="5"/>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idden="1">
      <c r="A476" s="5"/>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idden="1">
      <c r="A477" s="5"/>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idden="1">
      <c r="A478" s="5"/>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idden="1">
      <c r="A479" s="5"/>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idden="1">
      <c r="A480" s="5"/>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idden="1">
      <c r="A481" s="5"/>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idden="1">
      <c r="A482" s="5"/>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idden="1">
      <c r="A483" s="5"/>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idden="1">
      <c r="A484" s="5"/>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idden="1">
      <c r="A485" s="5"/>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idden="1">
      <c r="A486" s="5"/>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idden="1">
      <c r="A487" s="5"/>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idden="1">
      <c r="A488" s="5"/>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idden="1">
      <c r="A489" s="5"/>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idden="1">
      <c r="A490" s="5"/>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idden="1">
      <c r="A491" s="5"/>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idden="1">
      <c r="A492" s="5"/>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idden="1">
      <c r="A493" s="5"/>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idden="1">
      <c r="A494" s="5"/>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idden="1">
      <c r="A495" s="5"/>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idden="1">
      <c r="A496" s="5"/>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idden="1">
      <c r="A497" s="5"/>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idden="1">
      <c r="A498" s="5"/>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idden="1">
      <c r="A499" s="5"/>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idden="1">
      <c r="A500" s="5"/>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idden="1">
      <c r="A501" s="5"/>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idden="1">
      <c r="A502" s="5"/>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idden="1">
      <c r="A503" s="5"/>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idden="1">
      <c r="A504" s="5"/>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idden="1">
      <c r="A505" s="5"/>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idden="1">
      <c r="A506" s="5"/>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idden="1">
      <c r="A507" s="5"/>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idden="1">
      <c r="A508" s="5"/>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idden="1">
      <c r="A509" s="5"/>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idden="1">
      <c r="A510" s="5"/>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idden="1">
      <c r="A511" s="5"/>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idden="1">
      <c r="A512" s="5"/>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idden="1">
      <c r="A513" s="5"/>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idden="1">
      <c r="A514" s="5"/>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idden="1">
      <c r="A515" s="5"/>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idden="1">
      <c r="A516" s="5"/>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idden="1">
      <c r="A517" s="5"/>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idden="1">
      <c r="A518" s="5"/>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idden="1">
      <c r="A519" s="5"/>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idden="1">
      <c r="A520" s="5"/>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idden="1">
      <c r="A521" s="5"/>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idden="1">
      <c r="A522" s="5"/>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idden="1">
      <c r="A523" s="5"/>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idden="1">
      <c r="A524" s="5"/>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idden="1">
      <c r="A525" s="5"/>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idden="1">
      <c r="A526" s="5"/>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idden="1">
      <c r="A527" s="5"/>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idden="1">
      <c r="A528" s="5"/>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idden="1">
      <c r="A529" s="5"/>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idden="1">
      <c r="A530" s="5"/>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idden="1">
      <c r="A531" s="5"/>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idden="1">
      <c r="A532" s="5"/>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idden="1">
      <c r="A533" s="5"/>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idden="1">
      <c r="A534" s="5"/>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idden="1">
      <c r="A535" s="5"/>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idden="1">
      <c r="A536" s="5"/>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idden="1">
      <c r="A537" s="5"/>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idden="1">
      <c r="A538" s="5"/>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idden="1">
      <c r="A539" s="5"/>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idden="1">
      <c r="A540" s="5"/>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idden="1">
      <c r="A541" s="5"/>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idden="1">
      <c r="A542" s="5"/>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idden="1">
      <c r="A543" s="5"/>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idden="1">
      <c r="A544" s="5"/>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idden="1">
      <c r="A545" s="5"/>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idden="1">
      <c r="A546" s="5"/>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idden="1">
      <c r="A547" s="5"/>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idden="1">
      <c r="A548" s="5"/>
      <c r="B548" s="3"/>
      <c r="C548" s="3"/>
      <c r="D548" s="3"/>
      <c r="E548" s="3"/>
      <c r="F548" s="3"/>
      <c r="G548" s="3"/>
      <c r="H548" s="3"/>
      <c r="I548" s="3"/>
      <c r="J548" s="3"/>
      <c r="K548" s="3"/>
      <c r="L548" s="3"/>
      <c r="M548" s="3"/>
      <c r="N548" s="3"/>
      <c r="O548" s="3"/>
      <c r="P548" s="3"/>
      <c r="Q548" s="3"/>
      <c r="R548" s="3"/>
      <c r="S548" s="3"/>
      <c r="T548" s="3"/>
      <c r="U548" s="3"/>
      <c r="V548" s="3"/>
      <c r="W548" s="3"/>
      <c r="X548" s="3"/>
      <c r="Y548" s="3"/>
    </row>
  </sheetData>
  <sheetProtection sheet="1" objects="1" scenarios="1" selectLockedCells="1"/>
  <customSheetViews>
    <customSheetView guid="{1CEC71CB-DC87-4065-91A5-116B4A83B718}" scale="115" topLeftCell="N214">
      <selection activeCell="O1" sqref="O1:Z245"/>
    </customSheetView>
  </customSheetViews>
  <mergeCells count="51">
    <mergeCell ref="B19:C19"/>
    <mergeCell ref="B31:B32"/>
    <mergeCell ref="B22:C22"/>
    <mergeCell ref="B28:C28"/>
    <mergeCell ref="B23:C23"/>
    <mergeCell ref="B24:C24"/>
    <mergeCell ref="B25:C25"/>
    <mergeCell ref="B26:C26"/>
    <mergeCell ref="B27:C27"/>
    <mergeCell ref="C53:D53"/>
    <mergeCell ref="E53:F53"/>
    <mergeCell ref="G53:H53"/>
    <mergeCell ref="B33:B34"/>
    <mergeCell ref="C33:K34"/>
    <mergeCell ref="B45:I45"/>
    <mergeCell ref="I53:J53"/>
    <mergeCell ref="B50:C50"/>
    <mergeCell ref="D49:G49"/>
    <mergeCell ref="D50:G50"/>
    <mergeCell ref="A1:I1"/>
    <mergeCell ref="B9:C9"/>
    <mergeCell ref="J1:M1"/>
    <mergeCell ref="D8:I8"/>
    <mergeCell ref="C31:K32"/>
    <mergeCell ref="B15:C15"/>
    <mergeCell ref="B16:C16"/>
    <mergeCell ref="B17:C17"/>
    <mergeCell ref="B10:C10"/>
    <mergeCell ref="B11:C11"/>
    <mergeCell ref="B12:C12"/>
    <mergeCell ref="B13:C13"/>
    <mergeCell ref="B14:C14"/>
    <mergeCell ref="B18:C18"/>
    <mergeCell ref="B20:C20"/>
    <mergeCell ref="B21:C21"/>
    <mergeCell ref="B78:J78"/>
    <mergeCell ref="B74:C76"/>
    <mergeCell ref="B35:B36"/>
    <mergeCell ref="B61:M67"/>
    <mergeCell ref="B72:D73"/>
    <mergeCell ref="E72:G72"/>
    <mergeCell ref="C35:K36"/>
    <mergeCell ref="C41:K42"/>
    <mergeCell ref="B41:B42"/>
    <mergeCell ref="K53:L53"/>
    <mergeCell ref="C52:M52"/>
    <mergeCell ref="B37:B38"/>
    <mergeCell ref="B39:B40"/>
    <mergeCell ref="C37:K38"/>
    <mergeCell ref="C39:K40"/>
    <mergeCell ref="B49:C49"/>
  </mergeCells>
  <conditionalFormatting sqref="D28:J28">
    <cfRule type="cellIs" dxfId="46" priority="61" operator="equal">
      <formula>"hoch"</formula>
    </cfRule>
    <cfRule type="cellIs" dxfId="45" priority="62" operator="equal">
      <formula>"mittel"</formula>
    </cfRule>
    <cfRule type="cellIs" dxfId="44" priority="63" operator="equal">
      <formula>"gering"</formula>
    </cfRule>
  </conditionalFormatting>
  <conditionalFormatting sqref="E10:J27 D58:M58 L55:M57">
    <cfRule type="cellIs" dxfId="43" priority="58" operator="equal">
      <formula>"hoch"</formula>
    </cfRule>
    <cfRule type="cellIs" dxfId="42" priority="59" operator="equal">
      <formula>"mittel"</formula>
    </cfRule>
    <cfRule type="cellIs" dxfId="41" priority="60" operator="equal">
      <formula>"niedrig"</formula>
    </cfRule>
  </conditionalFormatting>
  <conditionalFormatting sqref="D55:D57 F55:K57">
    <cfRule type="cellIs" dxfId="40" priority="22" operator="equal">
      <formula>"hoch"</formula>
    </cfRule>
    <cfRule type="cellIs" dxfId="39" priority="23" operator="equal">
      <formula>"mittel"</formula>
    </cfRule>
    <cfRule type="cellIs" dxfId="38" priority="24" operator="equal">
      <formula>"niedrig"</formula>
    </cfRule>
  </conditionalFormatting>
  <conditionalFormatting sqref="G57 D55:D57 F55:K56">
    <cfRule type="cellIs" dxfId="37" priority="25" operator="equal">
      <formula>"hoch"</formula>
    </cfRule>
    <cfRule type="cellIs" dxfId="36" priority="26" operator="equal">
      <formula>"mittel"</formula>
    </cfRule>
    <cfRule type="cellIs" dxfId="35" priority="27" operator="equal">
      <formula>"gering"</formula>
    </cfRule>
  </conditionalFormatting>
  <conditionalFormatting sqref="D57">
    <cfRule type="cellIs" dxfId="34" priority="19" operator="equal">
      <formula>"hoch"</formula>
    </cfRule>
    <cfRule type="cellIs" dxfId="33" priority="20" operator="equal">
      <formula>"mittel"</formula>
    </cfRule>
    <cfRule type="cellIs" dxfId="32" priority="21" operator="equal">
      <formula>"gering"</formula>
    </cfRule>
  </conditionalFormatting>
  <conditionalFormatting sqref="H56:I56 F55:F56 H55">
    <cfRule type="cellIs" dxfId="31" priority="16" operator="equal">
      <formula>"hoch"</formula>
    </cfRule>
    <cfRule type="cellIs" dxfId="30" priority="17" operator="equal">
      <formula>"mittel"</formula>
    </cfRule>
    <cfRule type="cellIs" dxfId="29" priority="18" operator="equal">
      <formula>"gering"</formula>
    </cfRule>
  </conditionalFormatting>
  <conditionalFormatting sqref="J55:K56">
    <cfRule type="cellIs" dxfId="28" priority="13" operator="equal">
      <formula>"hoch"</formula>
    </cfRule>
    <cfRule type="cellIs" dxfId="27" priority="14" operator="equal">
      <formula>"mittel"</formula>
    </cfRule>
    <cfRule type="cellIs" dxfId="26" priority="15" operator="equal">
      <formula>"niedrig"</formula>
    </cfRule>
  </conditionalFormatting>
  <conditionalFormatting sqref="F76:G76">
    <cfRule type="cellIs" dxfId="25" priority="4" operator="equal">
      <formula>"hoch"</formula>
    </cfRule>
    <cfRule type="cellIs" dxfId="24" priority="5" operator="equal">
      <formula>"mittel"</formula>
    </cfRule>
    <cfRule type="cellIs" dxfId="23" priority="6" operator="equal">
      <formula>"niedrig"</formula>
    </cfRule>
  </conditionalFormatting>
  <conditionalFormatting sqref="G75">
    <cfRule type="cellIs" dxfId="22" priority="1" operator="equal">
      <formula>"hoch"</formula>
    </cfRule>
    <cfRule type="cellIs" dxfId="21" priority="2" operator="equal">
      <formula>"mittel"</formula>
    </cfRule>
    <cfRule type="cellIs" dxfId="20" priority="3" operator="equal">
      <formula>"niedrig"</formula>
    </cfRule>
  </conditionalFormatting>
  <dataValidations xWindow="1251" yWindow="621" count="10">
    <dataValidation type="list" allowBlank="1" showInputMessage="1" showErrorMessage="1" error="ungültige Eingabe" promptTitle="Sensitivätsanalyse" prompt="niedrig = keine oder nur unbedeutende Auswirkungen_x000a_mittel = leichte Auswirkungen_x000a_hoch = erhebliche Auswirkungen" sqref="E10:J27">
      <formula1>"niedrig,mittel,hoch"</formula1>
    </dataValidation>
    <dataValidation type="list" allowBlank="1" showInputMessage="1" showErrorMessage="1" sqref="D10:D27">
      <formula1>"&lt;2050,&lt;2100"</formula1>
    </dataValidation>
    <dataValidation type="list" allowBlank="1" showInputMessage="1" showErrorMessage="1" sqref="G55:G57">
      <formula1>"außerhalb HQ 200, innerhalb HQ 200, innerhalb HQ 100"</formula1>
    </dataValidation>
    <dataValidation allowBlank="1" showInputMessage="1" showErrorMessage="1" prompt="Geben Sie hier den ermittelten Wert aus den zur Verfügung gestellten Datenquellen ein." sqref="C54 E54 G54 I54"/>
    <dataValidation type="list" allowBlank="1" showInputMessage="1" showErrorMessage="1" promptTitle="Gefährdungsgrad" prompt="_x000a_Hagel: Alle Thüringer Standorte werden als &quot;mittel&quot; eingestuft. _x000a__x000a_Blitz: Blitzexponierte Standorte: &quot;hoch&quot;; alle anderen Standorte &quot;mittel&quot;_x000a__x000a_Schnee: Standorte im Klimabereich 1- 4 &quot;hoch&quot;, Standorte im Klimabereich 5 - 7 &quot;mittel&quot; " sqref="M55:M57">
      <formula1>"niedrig,mittel,hoch"</formula1>
    </dataValidation>
    <dataValidation allowBlank="1" showInputMessage="1" showErrorMessage="1" promptTitle="Angaben zur Exposition" prompt="Die Datengrundlagen für die Exposition werden vom TLUBN bereitgestellt." sqref="B61:M67"/>
    <dataValidation type="list" allowBlank="1" showInputMessage="1" showErrorMessage="1" promptTitle="Weitere Klimagefahr(en)" prompt="Bitte wählen Sie weitere Klimagefahr(en) (Hagel, Blitz, Schnee) falls zutreffend. Treffen mehrere zu, nutzen Sie bitte das Feld für Erläuterungen für weitere Ausführungen. " sqref="M53">
      <mc:AlternateContent xmlns:x12ac="http://schemas.microsoft.com/office/spreadsheetml/2011/1/ac" xmlns:mc="http://schemas.openxmlformats.org/markup-compatibility/2006">
        <mc:Choice Requires="x12ac">
          <x12ac:list>"weitere Klimagefahr (Hagel, Blitz, Schnee)", weitere Klimagefahr (Hagel), weitere Klimagefahr (Blitz), weitere Klimagefahr (Schnee)</x12ac:list>
        </mc:Choice>
        <mc:Fallback>
          <formula1>"weitere Klimagefahr (Hagel, Blitz, Schnee), weitere Klimagefahr (Hagel), weitere Klimagefahr (Blitz), weitere Klimagefahr (Schnee)"</formula1>
        </mc:Fallback>
      </mc:AlternateContent>
    </dataValidation>
    <dataValidation allowBlank="1" showInputMessage="1" showErrorMessage="1" prompt="Tabelle der Einstufung der Klimagefahr s. 3.1. Info - Exposition_x000a_" sqref="C52:M52"/>
    <dataValidation type="list" allowBlank="1" showInputMessage="1" showErrorMessage="1" promptTitle="Weitere Klimagefahr(en)" prompt="Bitte wählen Sie weitere Klimagefahr(en) (Hagel, Blitz, Schnee) falls zutreffend. Treffen mehrere zu, nutzen Sie bitte das Feld für Erläuterungen für weitere Ausführungen. " sqref="J9">
      <mc:AlternateContent xmlns:x12ac="http://schemas.microsoft.com/office/spreadsheetml/2011/1/ac" xmlns:mc="http://schemas.openxmlformats.org/markup-compatibility/2006">
        <mc:Choice Requires="x12ac">
          <x12ac:list>"weitere Klimagefahr (Hagel, Blitz, Schnee)", weitere Klimagefahr (Hagel), weitere Klimagefahr (Blitz), weitere Klimagefahr (Schnee)</x12ac:list>
        </mc:Choice>
        <mc:Fallback>
          <formula1>"weitere Klimagefahr (Hagel, Blitz, Schnee), weitere Klimagefahr (Hagel), weitere Klimagefahr (Blitz), weitere Klimagefahr (Schnee)"</formula1>
        </mc:Fallback>
      </mc:AlternateContent>
    </dataValidation>
    <dataValidation type="list" allowBlank="1" showInputMessage="1" showErrorMessage="1" sqref="B41:B42">
      <mc:AlternateContent xmlns:x12ac="http://schemas.microsoft.com/office/spreadsheetml/2011/1/ac" xmlns:mc="http://schemas.openxmlformats.org/markup-compatibility/2006">
        <mc:Choice Requires="x12ac">
          <x12ac:list>"weitere Klimagefahr (Hagel, Blitz, Schnee)", weitere Klimagefahr (Hagel), weitere Klimagefahr (Blitz): weitere Klimagefahr (Schnee)," weitere Klimagefahr (Hagel, Blitz)"," weitere Klimagefahr (Blitz, Schnee)"," weitere Klimagefahr (Hagel, Schnee)"</x12ac:list>
        </mc:Choice>
        <mc:Fallback>
          <formula1>"weitere Klimagefahr (Hagel, Blitz, Schnee), weitere Klimagefahr (Hagel), weitere Klimagefahr (Blitz): weitere Klimagefahr (Schnee), weitere Klimagefahr (Hagel, Blitz), weitere Klimagefahr (Blitz, Schnee), weitere Klimagefahr (Hagel, Schnee)"</formula1>
        </mc:Fallback>
      </mc:AlternateContent>
    </dataValidation>
  </dataValidations>
  <hyperlinks>
    <hyperlink ref="B46" r:id="rId1"/>
  </hyperlinks>
  <pageMargins left="0.70866141732283472" right="0.70866141732283472" top="0.78740157480314965" bottom="0.59055118110236227" header="0.31496062992125984" footer="0.31496062992125984"/>
  <pageSetup paperSize="9" scale="62" fitToHeight="0" orientation="landscape" r:id="rId2"/>
  <rowBreaks count="1" manualBreakCount="1">
    <brk id="43" max="16383" man="1"/>
  </rowBreaks>
  <colBreaks count="1" manualBreakCount="1">
    <brk id="13" max="194" man="1"/>
  </colBreaks>
  <extLst>
    <ext xmlns:x14="http://schemas.microsoft.com/office/spreadsheetml/2009/9/main" uri="{CCE6A557-97BC-4b89-ADB6-D9C93CAAB3DF}">
      <x14:dataValidations xmlns:xm="http://schemas.microsoft.com/office/excel/2006/main" xWindow="1251" yWindow="621" count="1">
        <x14:dataValidation type="list" allowBlank="1" showInputMessage="1" showErrorMessage="1">
          <x14:formula1>
            <xm:f>'X:\EFRE\Klimaverträglichkeitsprüfung\Tool_Excel\[230906_KVP_Kommentiert.xlsx]Quellen'!#REF!</xm:f>
          </x14:formula1>
          <xm:sqref>H74:H76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A247"/>
  <sheetViews>
    <sheetView topLeftCell="A37" zoomScaleNormal="100" workbookViewId="0">
      <selection activeCell="B21" sqref="B21:O27"/>
    </sheetView>
  </sheetViews>
  <sheetFormatPr baseColWidth="10" defaultColWidth="0" defaultRowHeight="15" zeroHeight="1"/>
  <cols>
    <col min="1" max="2" width="17.7109375" customWidth="1"/>
    <col min="3" max="3" width="18.85546875" customWidth="1"/>
    <col min="4" max="16" width="17.7109375" customWidth="1"/>
    <col min="17" max="27" width="0" hidden="1" customWidth="1"/>
    <col min="28" max="16384" width="11.42578125" hidden="1"/>
  </cols>
  <sheetData>
    <row r="1" spans="1:27" ht="21">
      <c r="A1" s="234" t="s">
        <v>41</v>
      </c>
      <c r="B1" s="234"/>
      <c r="C1" s="234"/>
      <c r="D1" s="234"/>
      <c r="E1" s="234"/>
      <c r="F1" s="234"/>
      <c r="G1" s="234"/>
      <c r="H1" s="234"/>
      <c r="I1" s="234"/>
      <c r="J1" s="234"/>
      <c r="K1" s="45"/>
      <c r="L1" s="45"/>
      <c r="M1" s="45"/>
      <c r="N1" s="45"/>
      <c r="O1" s="45"/>
      <c r="P1" s="45"/>
      <c r="Q1" s="3"/>
      <c r="R1" s="3"/>
      <c r="S1" s="3"/>
      <c r="T1" s="3"/>
      <c r="U1" s="3"/>
      <c r="V1" s="3"/>
      <c r="W1" s="3"/>
      <c r="X1" s="3"/>
      <c r="Y1" s="3"/>
      <c r="Z1" s="3"/>
      <c r="AA1" s="3"/>
    </row>
    <row r="2" spans="1:27">
      <c r="A2" s="13"/>
      <c r="B2" s="13"/>
      <c r="C2" s="13"/>
      <c r="D2" s="13"/>
      <c r="E2" s="13"/>
      <c r="F2" s="13"/>
      <c r="G2" s="13"/>
      <c r="H2" s="13"/>
      <c r="I2" s="13"/>
      <c r="J2" s="13"/>
      <c r="K2" s="13"/>
      <c r="L2" s="13"/>
      <c r="M2" s="13"/>
      <c r="N2" s="13"/>
      <c r="O2" s="13"/>
      <c r="P2" s="41"/>
      <c r="Q2" s="3"/>
      <c r="R2" s="3"/>
      <c r="S2" s="3"/>
      <c r="T2" s="3"/>
      <c r="U2" s="3"/>
      <c r="V2" s="3"/>
      <c r="W2" s="3"/>
      <c r="X2" s="3"/>
      <c r="Y2" s="3"/>
      <c r="Z2" s="3"/>
      <c r="AA2" s="3"/>
    </row>
    <row r="3" spans="1:27">
      <c r="A3" s="14" t="s">
        <v>15</v>
      </c>
      <c r="B3" s="29" t="s">
        <v>35</v>
      </c>
      <c r="C3" s="14"/>
      <c r="D3" s="13"/>
      <c r="E3" s="13"/>
      <c r="F3" s="13"/>
      <c r="G3" s="13"/>
      <c r="H3" s="13"/>
      <c r="I3" s="13"/>
      <c r="J3" s="13"/>
      <c r="K3" s="13"/>
      <c r="L3" s="13"/>
      <c r="M3" s="13"/>
      <c r="N3" s="13"/>
      <c r="O3" s="13"/>
      <c r="P3" s="41"/>
      <c r="Q3" s="3"/>
      <c r="R3" s="3"/>
      <c r="S3" s="3"/>
      <c r="T3" s="3"/>
      <c r="U3" s="3"/>
      <c r="V3" s="3"/>
      <c r="W3" s="3"/>
      <c r="X3" s="3"/>
      <c r="Y3" s="3"/>
      <c r="Z3" s="3"/>
      <c r="AA3" s="3"/>
    </row>
    <row r="4" spans="1:27">
      <c r="A4" s="14"/>
      <c r="B4" s="13"/>
      <c r="C4" s="13"/>
      <c r="D4" s="13"/>
      <c r="E4" s="13"/>
      <c r="F4" s="13"/>
      <c r="G4" s="13"/>
      <c r="H4" s="13"/>
      <c r="I4" s="13"/>
      <c r="J4" s="13"/>
      <c r="K4" s="13"/>
      <c r="L4" s="13"/>
      <c r="M4" s="13"/>
      <c r="N4" s="13"/>
      <c r="O4" s="13"/>
      <c r="P4" s="41"/>
      <c r="Q4" s="3"/>
      <c r="R4" s="3"/>
      <c r="S4" s="3"/>
      <c r="T4" s="3"/>
      <c r="U4" s="3"/>
      <c r="V4" s="3"/>
      <c r="W4" s="3"/>
      <c r="X4" s="3"/>
      <c r="Y4" s="3"/>
      <c r="Z4" s="3"/>
      <c r="AA4" s="3"/>
    </row>
    <row r="5" spans="1:27">
      <c r="A5" s="14" t="s">
        <v>31</v>
      </c>
      <c r="B5" s="14" t="s">
        <v>32</v>
      </c>
      <c r="C5" s="14"/>
      <c r="D5" s="13"/>
      <c r="E5" s="13"/>
      <c r="F5" s="13"/>
      <c r="G5" s="13"/>
      <c r="H5" s="13"/>
      <c r="I5" s="13"/>
      <c r="J5" s="13"/>
      <c r="K5" s="13"/>
      <c r="L5" s="13"/>
      <c r="M5" s="13"/>
      <c r="N5" s="13"/>
      <c r="O5" s="13"/>
      <c r="P5" s="41"/>
      <c r="Q5" s="3"/>
      <c r="R5" s="3"/>
      <c r="S5" s="3"/>
      <c r="T5" s="3"/>
      <c r="U5" s="3"/>
      <c r="V5" s="3"/>
      <c r="W5" s="3"/>
      <c r="X5" s="3"/>
      <c r="Y5" s="3"/>
      <c r="Z5" s="3"/>
      <c r="AA5" s="3"/>
    </row>
    <row r="6" spans="1:27">
      <c r="A6" s="14"/>
      <c r="B6" s="13"/>
      <c r="C6" s="13"/>
      <c r="D6" s="13"/>
      <c r="E6" s="13"/>
      <c r="F6" s="13"/>
      <c r="G6" s="13"/>
      <c r="H6" s="13"/>
      <c r="I6" s="13"/>
      <c r="J6" s="13"/>
      <c r="K6" s="13"/>
      <c r="L6" s="13"/>
      <c r="M6" s="13"/>
      <c r="N6" s="13"/>
      <c r="O6" s="13"/>
      <c r="P6" s="41"/>
      <c r="Q6" s="3"/>
      <c r="R6" s="3"/>
      <c r="S6" s="3"/>
      <c r="T6" s="3"/>
      <c r="U6" s="3"/>
      <c r="V6" s="3"/>
      <c r="W6" s="3"/>
      <c r="X6" s="3"/>
      <c r="Y6" s="3"/>
      <c r="Z6" s="3"/>
      <c r="AA6" s="3"/>
    </row>
    <row r="7" spans="1:27">
      <c r="A7" s="13"/>
      <c r="B7" s="13"/>
      <c r="C7" s="13"/>
      <c r="D7" s="13"/>
      <c r="E7" s="13"/>
      <c r="F7" s="13"/>
      <c r="G7" s="13"/>
      <c r="H7" s="13"/>
      <c r="I7" s="13"/>
      <c r="J7" s="13"/>
      <c r="K7" s="13"/>
      <c r="L7" s="13"/>
      <c r="M7" s="13"/>
      <c r="N7" s="13"/>
      <c r="O7" s="13"/>
      <c r="P7" s="41"/>
      <c r="Q7" s="3"/>
      <c r="R7" s="3"/>
      <c r="S7" s="3"/>
      <c r="T7" s="3"/>
      <c r="U7" s="3"/>
      <c r="V7" s="3"/>
      <c r="W7" s="3"/>
      <c r="X7" s="3"/>
      <c r="Y7" s="3"/>
      <c r="Z7" s="3"/>
      <c r="AA7" s="3"/>
    </row>
    <row r="8" spans="1:27">
      <c r="A8" s="15"/>
      <c r="B8" s="13"/>
      <c r="C8" s="13"/>
      <c r="D8" s="13"/>
      <c r="E8" s="13"/>
      <c r="F8" s="13"/>
      <c r="G8" s="13"/>
      <c r="H8" s="13"/>
      <c r="I8" s="13"/>
      <c r="J8" s="13"/>
      <c r="K8" s="13"/>
      <c r="L8" s="13"/>
      <c r="M8" s="13"/>
      <c r="N8" s="13"/>
      <c r="O8" s="13"/>
      <c r="P8" s="41"/>
      <c r="Q8" s="3"/>
      <c r="R8" s="3"/>
      <c r="S8" s="3"/>
      <c r="T8" s="3"/>
      <c r="U8" s="3"/>
      <c r="V8" s="3"/>
      <c r="W8" s="3"/>
      <c r="X8" s="3"/>
      <c r="Y8" s="3"/>
      <c r="Z8" s="3"/>
      <c r="AA8" s="3"/>
    </row>
    <row r="9" spans="1:27" ht="17.25">
      <c r="A9" s="15"/>
      <c r="B9" s="50"/>
      <c r="C9" s="50"/>
      <c r="D9" s="50"/>
      <c r="E9" s="239" t="s">
        <v>160</v>
      </c>
      <c r="F9" s="239"/>
      <c r="G9" s="239"/>
      <c r="H9" s="239"/>
      <c r="I9" s="239"/>
      <c r="J9" s="239"/>
      <c r="K9" s="13"/>
      <c r="L9" s="13"/>
      <c r="M9" s="13"/>
      <c r="N9" s="13"/>
      <c r="O9" s="13"/>
      <c r="P9" s="41"/>
      <c r="Q9" s="3"/>
      <c r="R9" s="3"/>
      <c r="S9" s="3"/>
      <c r="T9" s="3"/>
      <c r="U9" s="3"/>
      <c r="V9" s="3"/>
      <c r="W9" s="3"/>
      <c r="X9" s="3"/>
      <c r="Y9" s="3"/>
      <c r="Z9" s="3"/>
      <c r="AA9" s="3"/>
    </row>
    <row r="10" spans="1:27" ht="60">
      <c r="A10" s="13"/>
      <c r="B10" s="187" t="s">
        <v>237</v>
      </c>
      <c r="C10" s="187"/>
      <c r="D10" s="187"/>
      <c r="E10" s="44" t="s">
        <v>16</v>
      </c>
      <c r="F10" s="46" t="s">
        <v>120</v>
      </c>
      <c r="G10" s="47" t="s">
        <v>167</v>
      </c>
      <c r="H10" s="44" t="s">
        <v>17</v>
      </c>
      <c r="I10" s="44" t="s">
        <v>86</v>
      </c>
      <c r="J10" s="107" t="s">
        <v>150</v>
      </c>
      <c r="K10" s="13"/>
      <c r="L10" s="13"/>
      <c r="M10" s="13"/>
      <c r="N10" s="13"/>
      <c r="O10" s="13"/>
      <c r="P10" s="41"/>
      <c r="Q10" s="3"/>
      <c r="R10" s="3"/>
      <c r="S10" s="3"/>
      <c r="T10" s="3"/>
      <c r="U10" s="3"/>
      <c r="V10" s="3"/>
      <c r="W10" s="3"/>
      <c r="X10" s="3"/>
      <c r="Y10" s="3"/>
      <c r="Z10" s="3"/>
      <c r="AA10" s="3"/>
    </row>
    <row r="11" spans="1:27" ht="15" customHeight="1">
      <c r="A11" s="13"/>
      <c r="B11" s="235" t="s">
        <v>22</v>
      </c>
      <c r="C11" s="236"/>
      <c r="D11" s="237"/>
      <c r="E11" s="79"/>
      <c r="F11" s="79"/>
      <c r="G11" s="79"/>
      <c r="H11" s="79"/>
      <c r="I11" s="79"/>
      <c r="J11" s="79"/>
      <c r="K11" s="13"/>
      <c r="L11" s="13"/>
      <c r="M11" s="13"/>
      <c r="N11" s="13"/>
      <c r="O11" s="13"/>
      <c r="P11" s="41"/>
      <c r="Q11" s="3"/>
      <c r="R11" s="3"/>
      <c r="S11" s="3"/>
      <c r="T11" s="3"/>
      <c r="U11" s="3"/>
      <c r="V11" s="3"/>
      <c r="W11" s="3"/>
      <c r="X11" s="3"/>
      <c r="Y11" s="3"/>
      <c r="Z11" s="3"/>
      <c r="AA11" s="3"/>
    </row>
    <row r="12" spans="1:27">
      <c r="A12" s="13"/>
      <c r="B12" s="235" t="s">
        <v>25</v>
      </c>
      <c r="C12" s="236"/>
      <c r="D12" s="237"/>
      <c r="E12" s="79"/>
      <c r="F12" s="79"/>
      <c r="G12" s="79"/>
      <c r="H12" s="79"/>
      <c r="I12" s="79"/>
      <c r="J12" s="79"/>
      <c r="K12" s="13"/>
      <c r="L12" s="13"/>
      <c r="M12" s="13"/>
      <c r="N12" s="13"/>
      <c r="O12" s="13"/>
      <c r="P12" s="41"/>
      <c r="Q12" s="3"/>
      <c r="R12" s="3"/>
      <c r="S12" s="3"/>
      <c r="T12" s="3"/>
      <c r="U12" s="3"/>
      <c r="V12" s="3"/>
      <c r="W12" s="3"/>
      <c r="X12" s="3"/>
      <c r="Y12" s="3"/>
      <c r="Z12" s="3"/>
      <c r="AA12" s="3"/>
    </row>
    <row r="13" spans="1:27">
      <c r="A13" s="13"/>
      <c r="B13" s="235" t="s">
        <v>23</v>
      </c>
      <c r="C13" s="236"/>
      <c r="D13" s="237"/>
      <c r="E13" s="79"/>
      <c r="F13" s="79"/>
      <c r="G13" s="79"/>
      <c r="H13" s="79"/>
      <c r="I13" s="79"/>
      <c r="J13" s="79"/>
      <c r="K13" s="13"/>
      <c r="L13" s="13"/>
      <c r="M13" s="13"/>
      <c r="N13" s="13"/>
      <c r="O13" s="13"/>
      <c r="P13" s="41"/>
      <c r="Q13" s="3"/>
      <c r="R13" s="3"/>
      <c r="S13" s="3"/>
      <c r="T13" s="3"/>
      <c r="U13" s="3"/>
      <c r="V13" s="3"/>
      <c r="W13" s="3"/>
      <c r="X13" s="3"/>
      <c r="Y13" s="3"/>
      <c r="Z13" s="3"/>
      <c r="AA13" s="3"/>
    </row>
    <row r="14" spans="1:27">
      <c r="A14" s="13"/>
      <c r="B14" s="238" t="s">
        <v>187</v>
      </c>
      <c r="C14" s="238"/>
      <c r="D14" s="238"/>
      <c r="E14" s="79"/>
      <c r="F14" s="79"/>
      <c r="G14" s="79"/>
      <c r="H14" s="79"/>
      <c r="I14" s="79"/>
      <c r="J14" s="79"/>
      <c r="K14" s="13"/>
      <c r="L14" s="13"/>
      <c r="M14" s="13"/>
      <c r="N14" s="13"/>
      <c r="O14" s="13"/>
      <c r="P14" s="41"/>
      <c r="Q14" s="3"/>
      <c r="R14" s="3"/>
      <c r="S14" s="3"/>
      <c r="T14" s="3"/>
      <c r="U14" s="3"/>
      <c r="V14" s="3"/>
      <c r="W14" s="3"/>
      <c r="X14" s="3"/>
      <c r="Y14" s="3"/>
      <c r="Z14" s="3"/>
      <c r="AA14" s="3"/>
    </row>
    <row r="15" spans="1:27">
      <c r="A15" s="13"/>
      <c r="B15" s="238" t="s">
        <v>188</v>
      </c>
      <c r="C15" s="238"/>
      <c r="D15" s="238"/>
      <c r="E15" s="79"/>
      <c r="F15" s="79"/>
      <c r="G15" s="79"/>
      <c r="H15" s="79"/>
      <c r="I15" s="79"/>
      <c r="J15" s="79"/>
      <c r="K15" s="13"/>
      <c r="L15" s="13"/>
      <c r="M15" s="13"/>
      <c r="N15" s="13"/>
      <c r="O15" s="13"/>
      <c r="P15" s="41"/>
      <c r="Q15" s="3"/>
      <c r="R15" s="3"/>
      <c r="S15" s="3"/>
      <c r="T15" s="3"/>
      <c r="U15" s="3"/>
      <c r="V15" s="3"/>
      <c r="W15" s="3"/>
      <c r="X15" s="3"/>
      <c r="Y15" s="3"/>
      <c r="Z15" s="3"/>
      <c r="AA15" s="3"/>
    </row>
    <row r="16" spans="1:27">
      <c r="A16" s="13"/>
      <c r="B16" s="238" t="s">
        <v>24</v>
      </c>
      <c r="C16" s="238"/>
      <c r="D16" s="238"/>
      <c r="E16" s="79"/>
      <c r="F16" s="79"/>
      <c r="G16" s="79"/>
      <c r="H16" s="79"/>
      <c r="I16" s="79"/>
      <c r="J16" s="79"/>
      <c r="K16" s="13"/>
      <c r="L16" s="13"/>
      <c r="M16" s="13"/>
      <c r="N16" s="13"/>
      <c r="O16" s="13"/>
      <c r="P16" s="41"/>
      <c r="Q16" s="3"/>
      <c r="R16" s="3"/>
      <c r="S16" s="3"/>
      <c r="T16" s="3"/>
      <c r="U16" s="3"/>
      <c r="V16" s="3"/>
      <c r="W16" s="3"/>
      <c r="X16" s="3"/>
      <c r="Y16" s="3"/>
      <c r="Z16" s="3"/>
      <c r="AA16" s="3"/>
    </row>
    <row r="17" spans="1:27" ht="15.75" thickBot="1">
      <c r="A17" s="13"/>
      <c r="B17" s="226" t="s">
        <v>135</v>
      </c>
      <c r="C17" s="226"/>
      <c r="D17" s="226"/>
      <c r="E17" s="93"/>
      <c r="F17" s="93"/>
      <c r="G17" s="93"/>
      <c r="H17" s="93"/>
      <c r="I17" s="93"/>
      <c r="J17" s="93"/>
      <c r="K17" s="13"/>
      <c r="L17" s="13"/>
      <c r="M17" s="13"/>
      <c r="N17" s="13"/>
      <c r="O17" s="13"/>
      <c r="P17" s="41"/>
      <c r="Q17" s="3"/>
      <c r="R17" s="3"/>
      <c r="S17" s="3"/>
      <c r="T17" s="3"/>
      <c r="U17" s="3"/>
      <c r="V17" s="3"/>
      <c r="W17" s="3"/>
      <c r="X17" s="3"/>
      <c r="Y17" s="3"/>
      <c r="Z17" s="3"/>
      <c r="AA17" s="3"/>
    </row>
    <row r="18" spans="1:27" ht="30" customHeight="1">
      <c r="A18" s="13"/>
      <c r="B18" s="230" t="s">
        <v>101</v>
      </c>
      <c r="C18" s="231"/>
      <c r="D18" s="232"/>
      <c r="E18" s="94" t="str">
        <f t="shared" ref="E18:J18" si="0">IF(COUNTIFS(E11:E17,"katastrophal")&gt;0,"katastrophal",IF(COUNTIFS(E11:E17,"schwerwiegend")&gt;0,"schwerwiegend",IF(COUNTIFS(E11:E17,"mittel")&gt;0,"mittel",IF(COUNTIFS(E11:E17,"gering")&gt;0,"gering",IF(COUNTIFS(E11:E17,"unbedeutend")&gt;0,"unbedeutend","")))))</f>
        <v/>
      </c>
      <c r="F18" s="94" t="str">
        <f t="shared" si="0"/>
        <v/>
      </c>
      <c r="G18" s="94" t="str">
        <f t="shared" si="0"/>
        <v/>
      </c>
      <c r="H18" s="94" t="str">
        <f t="shared" si="0"/>
        <v/>
      </c>
      <c r="I18" s="94" t="str">
        <f t="shared" si="0"/>
        <v/>
      </c>
      <c r="J18" s="94" t="str">
        <f t="shared" si="0"/>
        <v/>
      </c>
      <c r="K18" s="13"/>
      <c r="L18" s="13"/>
      <c r="M18" s="13"/>
      <c r="N18" s="13"/>
      <c r="O18" s="13"/>
      <c r="P18" s="41"/>
      <c r="Q18" s="3"/>
      <c r="R18" s="3"/>
      <c r="S18" s="3"/>
      <c r="T18" s="3"/>
      <c r="U18" s="3"/>
      <c r="V18" s="3"/>
      <c r="W18" s="3"/>
      <c r="X18" s="3"/>
      <c r="Y18" s="3"/>
      <c r="Z18" s="3"/>
      <c r="AA18" s="3"/>
    </row>
    <row r="19" spans="1:27">
      <c r="A19" s="13"/>
      <c r="B19" s="31"/>
      <c r="C19" s="31"/>
      <c r="D19" s="31"/>
      <c r="E19" s="27"/>
      <c r="F19" s="27"/>
      <c r="G19" s="27"/>
      <c r="H19" s="27"/>
      <c r="I19" s="27"/>
      <c r="J19" s="13"/>
      <c r="K19" s="13"/>
      <c r="L19" s="13"/>
      <c r="M19" s="13"/>
      <c r="N19" s="13"/>
      <c r="O19" s="13"/>
      <c r="P19" s="41"/>
      <c r="Q19" s="3"/>
      <c r="R19" s="3"/>
      <c r="S19" s="3"/>
      <c r="T19" s="3"/>
      <c r="U19" s="3"/>
      <c r="V19" s="3"/>
      <c r="W19" s="3"/>
      <c r="X19" s="3"/>
      <c r="Y19" s="3"/>
      <c r="Z19" s="3"/>
      <c r="AA19" s="3"/>
    </row>
    <row r="20" spans="1:27">
      <c r="A20" s="13"/>
      <c r="B20" s="13" t="s">
        <v>29</v>
      </c>
      <c r="C20" s="13"/>
      <c r="D20" s="13"/>
      <c r="E20" s="13"/>
      <c r="F20" s="13"/>
      <c r="G20" s="13"/>
      <c r="H20" s="13"/>
      <c r="I20" s="13"/>
      <c r="J20" s="13"/>
      <c r="K20" s="13"/>
      <c r="L20" s="13"/>
      <c r="M20" s="13"/>
      <c r="N20" s="13"/>
      <c r="O20" s="13"/>
      <c r="P20" s="41"/>
      <c r="Q20" s="3"/>
      <c r="R20" s="3"/>
      <c r="S20" s="3"/>
      <c r="T20" s="3"/>
      <c r="U20" s="3"/>
      <c r="V20" s="3"/>
      <c r="W20" s="3"/>
      <c r="X20" s="3"/>
      <c r="Y20" s="3"/>
      <c r="Z20" s="3"/>
      <c r="AA20" s="3"/>
    </row>
    <row r="21" spans="1:27">
      <c r="A21" s="13"/>
      <c r="B21" s="209"/>
      <c r="C21" s="210"/>
      <c r="D21" s="210"/>
      <c r="E21" s="210"/>
      <c r="F21" s="210"/>
      <c r="G21" s="210"/>
      <c r="H21" s="210"/>
      <c r="I21" s="210"/>
      <c r="J21" s="210"/>
      <c r="K21" s="210"/>
      <c r="L21" s="210"/>
      <c r="M21" s="210"/>
      <c r="N21" s="210"/>
      <c r="O21" s="211"/>
      <c r="P21" s="41"/>
      <c r="Q21" s="3"/>
      <c r="R21" s="3"/>
      <c r="S21" s="3"/>
      <c r="T21" s="3"/>
      <c r="U21" s="3"/>
      <c r="V21" s="3"/>
      <c r="W21" s="3"/>
      <c r="X21" s="3"/>
      <c r="Y21" s="3"/>
      <c r="Z21" s="3"/>
      <c r="AA21" s="3"/>
    </row>
    <row r="22" spans="1:27">
      <c r="A22" s="13"/>
      <c r="B22" s="212"/>
      <c r="C22" s="213"/>
      <c r="D22" s="213"/>
      <c r="E22" s="213"/>
      <c r="F22" s="213"/>
      <c r="G22" s="213"/>
      <c r="H22" s="213"/>
      <c r="I22" s="213"/>
      <c r="J22" s="213"/>
      <c r="K22" s="213"/>
      <c r="L22" s="213"/>
      <c r="M22" s="213"/>
      <c r="N22" s="213"/>
      <c r="O22" s="214"/>
      <c r="P22" s="41"/>
      <c r="Q22" s="3"/>
      <c r="R22" s="3"/>
      <c r="S22" s="3"/>
      <c r="T22" s="3"/>
      <c r="U22" s="3"/>
      <c r="V22" s="3"/>
      <c r="W22" s="3"/>
      <c r="X22" s="3"/>
      <c r="Y22" s="3"/>
      <c r="Z22" s="3"/>
      <c r="AA22" s="3"/>
    </row>
    <row r="23" spans="1:27">
      <c r="A23" s="13"/>
      <c r="B23" s="212"/>
      <c r="C23" s="213"/>
      <c r="D23" s="213"/>
      <c r="E23" s="213"/>
      <c r="F23" s="213"/>
      <c r="G23" s="213"/>
      <c r="H23" s="213"/>
      <c r="I23" s="213"/>
      <c r="J23" s="213"/>
      <c r="K23" s="213"/>
      <c r="L23" s="213"/>
      <c r="M23" s="213"/>
      <c r="N23" s="213"/>
      <c r="O23" s="214"/>
      <c r="P23" s="41"/>
      <c r="Q23" s="3"/>
      <c r="R23" s="3"/>
      <c r="S23" s="3"/>
      <c r="T23" s="3"/>
      <c r="U23" s="3"/>
      <c r="V23" s="3"/>
      <c r="W23" s="3"/>
      <c r="X23" s="3"/>
      <c r="Y23" s="3"/>
      <c r="Z23" s="3"/>
      <c r="AA23" s="3"/>
    </row>
    <row r="24" spans="1:27">
      <c r="A24" s="13"/>
      <c r="B24" s="212"/>
      <c r="C24" s="213"/>
      <c r="D24" s="213"/>
      <c r="E24" s="213"/>
      <c r="F24" s="213"/>
      <c r="G24" s="213"/>
      <c r="H24" s="213"/>
      <c r="I24" s="213"/>
      <c r="J24" s="213"/>
      <c r="K24" s="213"/>
      <c r="L24" s="213"/>
      <c r="M24" s="213"/>
      <c r="N24" s="213"/>
      <c r="O24" s="214"/>
      <c r="P24" s="41"/>
      <c r="Q24" s="3"/>
      <c r="R24" s="3"/>
      <c r="S24" s="3"/>
      <c r="T24" s="3"/>
      <c r="U24" s="3"/>
      <c r="V24" s="3"/>
      <c r="W24" s="3"/>
      <c r="X24" s="3"/>
      <c r="Y24" s="3"/>
      <c r="Z24" s="3"/>
      <c r="AA24" s="3"/>
    </row>
    <row r="25" spans="1:27">
      <c r="A25" s="13"/>
      <c r="B25" s="212"/>
      <c r="C25" s="213"/>
      <c r="D25" s="213"/>
      <c r="E25" s="213"/>
      <c r="F25" s="213"/>
      <c r="G25" s="213"/>
      <c r="H25" s="213"/>
      <c r="I25" s="213"/>
      <c r="J25" s="213"/>
      <c r="K25" s="213"/>
      <c r="L25" s="213"/>
      <c r="M25" s="213"/>
      <c r="N25" s="213"/>
      <c r="O25" s="214"/>
      <c r="P25" s="41"/>
      <c r="Q25" s="3"/>
      <c r="R25" s="3"/>
      <c r="S25" s="3"/>
      <c r="T25" s="3"/>
      <c r="U25" s="3"/>
      <c r="V25" s="3"/>
      <c r="W25" s="3"/>
      <c r="X25" s="3"/>
      <c r="Y25" s="3"/>
      <c r="Z25" s="3"/>
      <c r="AA25" s="3"/>
    </row>
    <row r="26" spans="1:27">
      <c r="A26" s="13"/>
      <c r="B26" s="212"/>
      <c r="C26" s="213"/>
      <c r="D26" s="213"/>
      <c r="E26" s="213"/>
      <c r="F26" s="213"/>
      <c r="G26" s="213"/>
      <c r="H26" s="213"/>
      <c r="I26" s="213"/>
      <c r="J26" s="213"/>
      <c r="K26" s="213"/>
      <c r="L26" s="213"/>
      <c r="M26" s="213"/>
      <c r="N26" s="213"/>
      <c r="O26" s="214"/>
      <c r="P26" s="41"/>
      <c r="Q26" s="3"/>
      <c r="R26" s="3"/>
      <c r="S26" s="3"/>
      <c r="T26" s="3"/>
      <c r="U26" s="3"/>
      <c r="V26" s="3"/>
      <c r="W26" s="3"/>
      <c r="X26" s="3"/>
      <c r="Y26" s="3"/>
      <c r="Z26" s="3"/>
      <c r="AA26" s="3"/>
    </row>
    <row r="27" spans="1:27">
      <c r="A27" s="13"/>
      <c r="B27" s="215"/>
      <c r="C27" s="216"/>
      <c r="D27" s="216"/>
      <c r="E27" s="216"/>
      <c r="F27" s="216"/>
      <c r="G27" s="216"/>
      <c r="H27" s="216"/>
      <c r="I27" s="216"/>
      <c r="J27" s="216"/>
      <c r="K27" s="216"/>
      <c r="L27" s="216"/>
      <c r="M27" s="216"/>
      <c r="N27" s="216"/>
      <c r="O27" s="217"/>
      <c r="P27" s="41"/>
      <c r="Q27" s="3"/>
      <c r="R27" s="3"/>
      <c r="S27" s="3"/>
      <c r="T27" s="3"/>
      <c r="U27" s="3"/>
      <c r="V27" s="3"/>
      <c r="W27" s="3"/>
      <c r="X27" s="3"/>
      <c r="Y27" s="3"/>
      <c r="Z27" s="3"/>
      <c r="AA27" s="3"/>
    </row>
    <row r="28" spans="1:27">
      <c r="A28" s="13"/>
      <c r="B28" s="31"/>
      <c r="C28" s="31"/>
      <c r="D28" s="31"/>
      <c r="E28" s="27"/>
      <c r="F28" s="27"/>
      <c r="G28" s="27"/>
      <c r="H28" s="27"/>
      <c r="I28" s="27"/>
      <c r="J28" s="13"/>
      <c r="K28" s="13"/>
      <c r="L28" s="13"/>
      <c r="M28" s="13"/>
      <c r="N28" s="13"/>
      <c r="O28" s="13"/>
      <c r="P28" s="41"/>
      <c r="Q28" s="3"/>
      <c r="R28" s="3"/>
      <c r="S28" s="3"/>
      <c r="T28" s="3"/>
      <c r="U28" s="3"/>
      <c r="V28" s="3"/>
      <c r="W28" s="3"/>
      <c r="X28" s="3"/>
      <c r="Y28" s="3"/>
      <c r="Z28" s="3"/>
      <c r="AA28" s="3"/>
    </row>
    <row r="29" spans="1:27">
      <c r="A29" s="13"/>
      <c r="B29" s="31"/>
      <c r="C29" s="31"/>
      <c r="D29" s="31"/>
      <c r="E29" s="27"/>
      <c r="F29" s="27"/>
      <c r="G29" s="27"/>
      <c r="H29" s="27"/>
      <c r="I29" s="27"/>
      <c r="J29" s="13"/>
      <c r="K29" s="13"/>
      <c r="L29" s="13"/>
      <c r="M29" s="13"/>
      <c r="N29" s="13"/>
      <c r="O29" s="13"/>
      <c r="P29" s="41"/>
      <c r="Q29" s="3"/>
      <c r="R29" s="3"/>
      <c r="S29" s="3"/>
      <c r="T29" s="3"/>
      <c r="U29" s="3"/>
      <c r="V29" s="3"/>
      <c r="W29" s="3"/>
      <c r="X29" s="3"/>
      <c r="Y29" s="3"/>
      <c r="Z29" s="3"/>
      <c r="AA29" s="3"/>
    </row>
    <row r="30" spans="1:27">
      <c r="A30" s="13"/>
      <c r="B30" s="31"/>
      <c r="C30" s="31"/>
      <c r="D30" s="31"/>
      <c r="E30" s="27"/>
      <c r="F30" s="27"/>
      <c r="G30" s="27"/>
      <c r="H30" s="27"/>
      <c r="I30" s="27"/>
      <c r="J30" s="13"/>
      <c r="K30" s="13"/>
      <c r="L30" s="13"/>
      <c r="M30" s="13"/>
      <c r="N30" s="13"/>
      <c r="O30" s="13"/>
      <c r="P30" s="41"/>
      <c r="Q30" s="3"/>
      <c r="R30" s="3"/>
      <c r="S30" s="3"/>
      <c r="T30" s="3"/>
      <c r="U30" s="3"/>
      <c r="V30" s="3"/>
      <c r="W30" s="3"/>
      <c r="X30" s="3"/>
      <c r="Y30" s="3"/>
      <c r="Z30" s="3"/>
      <c r="AA30" s="3"/>
    </row>
    <row r="31" spans="1:27">
      <c r="A31" s="14" t="s">
        <v>33</v>
      </c>
      <c r="B31" s="32" t="s">
        <v>102</v>
      </c>
      <c r="C31" s="32"/>
      <c r="D31" s="32"/>
      <c r="E31" s="27"/>
      <c r="F31" s="27"/>
      <c r="G31" s="27"/>
      <c r="H31" s="27"/>
      <c r="I31" s="27"/>
      <c r="J31" s="13"/>
      <c r="K31" s="13"/>
      <c r="L31" s="13"/>
      <c r="M31" s="13"/>
      <c r="N31" s="13"/>
      <c r="O31" s="13"/>
      <c r="P31" s="41"/>
      <c r="Q31" s="3"/>
      <c r="R31" s="3"/>
      <c r="S31" s="3"/>
      <c r="T31" s="3"/>
      <c r="U31" s="3"/>
      <c r="V31" s="3"/>
      <c r="W31" s="3"/>
      <c r="X31" s="3"/>
      <c r="Y31" s="3"/>
      <c r="Z31" s="3"/>
      <c r="AA31" s="3"/>
    </row>
    <row r="32" spans="1:27">
      <c r="A32" s="13"/>
      <c r="B32" s="31"/>
      <c r="C32" s="31"/>
      <c r="D32" s="31"/>
      <c r="E32" s="27"/>
      <c r="F32" s="27"/>
      <c r="G32" s="27"/>
      <c r="H32" s="27"/>
      <c r="I32" s="27"/>
      <c r="J32" s="13"/>
      <c r="K32" s="13"/>
      <c r="L32" s="13"/>
      <c r="M32" s="13"/>
      <c r="N32" s="13"/>
      <c r="O32" s="13"/>
      <c r="P32" s="41"/>
      <c r="Q32" s="3"/>
      <c r="R32" s="3"/>
      <c r="S32" s="3"/>
      <c r="T32" s="3"/>
      <c r="U32" s="3"/>
      <c r="V32" s="3"/>
      <c r="W32" s="3"/>
      <c r="X32" s="3"/>
      <c r="Y32" s="3"/>
      <c r="Z32" s="3"/>
      <c r="AA32" s="3"/>
    </row>
    <row r="33" spans="1:27" ht="17.25">
      <c r="A33" s="12"/>
      <c r="B33" s="30"/>
      <c r="C33" s="30"/>
      <c r="D33" s="30"/>
      <c r="E33" s="228" t="s">
        <v>132</v>
      </c>
      <c r="F33" s="228"/>
      <c r="G33" s="228"/>
      <c r="H33" s="228"/>
      <c r="I33" s="228"/>
      <c r="J33" s="228"/>
      <c r="K33" s="13"/>
      <c r="L33" s="13"/>
      <c r="M33" s="13"/>
      <c r="N33" s="13"/>
      <c r="O33" s="13"/>
      <c r="P33" s="41"/>
      <c r="Q33" s="3"/>
      <c r="R33" s="3"/>
      <c r="S33" s="3"/>
      <c r="T33" s="3"/>
      <c r="U33" s="3"/>
      <c r="V33" s="3"/>
      <c r="W33" s="3"/>
      <c r="X33" s="3"/>
      <c r="Y33" s="3"/>
      <c r="Z33" s="3"/>
      <c r="AA33" s="3"/>
    </row>
    <row r="34" spans="1:27" ht="60">
      <c r="A34" s="13"/>
      <c r="B34" s="250" t="s">
        <v>238</v>
      </c>
      <c r="C34" s="250"/>
      <c r="D34" s="250"/>
      <c r="E34" s="48" t="s">
        <v>16</v>
      </c>
      <c r="F34" s="49" t="s">
        <v>120</v>
      </c>
      <c r="G34" s="49" t="s">
        <v>167</v>
      </c>
      <c r="H34" s="48" t="s">
        <v>17</v>
      </c>
      <c r="I34" s="48" t="s">
        <v>86</v>
      </c>
      <c r="J34" s="107" t="s">
        <v>150</v>
      </c>
      <c r="K34" s="13"/>
      <c r="L34" s="13"/>
      <c r="M34" s="13"/>
      <c r="N34" s="13"/>
      <c r="O34" s="13"/>
      <c r="P34" s="41"/>
      <c r="Q34" s="3"/>
      <c r="R34" s="3"/>
      <c r="S34" s="3"/>
      <c r="T34" s="3"/>
      <c r="U34" s="3"/>
      <c r="V34" s="3"/>
      <c r="W34" s="3"/>
      <c r="X34" s="3"/>
      <c r="Y34" s="3"/>
      <c r="Z34" s="3"/>
      <c r="AA34" s="3"/>
    </row>
    <row r="35" spans="1:27" ht="27.75" customHeight="1">
      <c r="A35" s="13"/>
      <c r="B35" s="206" t="s">
        <v>99</v>
      </c>
      <c r="C35" s="207"/>
      <c r="D35" s="208"/>
      <c r="E35" s="95" t="s">
        <v>93</v>
      </c>
      <c r="F35" s="95" t="s">
        <v>93</v>
      </c>
      <c r="G35" s="95" t="s">
        <v>9</v>
      </c>
      <c r="H35" s="95" t="s">
        <v>92</v>
      </c>
      <c r="I35" s="95" t="s">
        <v>92</v>
      </c>
      <c r="J35" s="96"/>
      <c r="K35" s="13"/>
      <c r="L35" s="13"/>
      <c r="M35" s="13"/>
      <c r="N35" s="13"/>
      <c r="O35" s="13"/>
      <c r="P35" s="41"/>
      <c r="Q35" s="3"/>
      <c r="R35" s="3"/>
      <c r="S35" s="3"/>
      <c r="T35" s="3"/>
      <c r="U35" s="3"/>
      <c r="V35" s="3"/>
      <c r="W35" s="3"/>
      <c r="X35" s="3"/>
      <c r="Y35" s="3"/>
      <c r="Z35" s="3"/>
      <c r="AA35" s="3"/>
    </row>
    <row r="36" spans="1:27">
      <c r="A36" s="13"/>
      <c r="B36" s="31"/>
      <c r="C36" s="31"/>
      <c r="D36" s="31"/>
      <c r="E36" s="27"/>
      <c r="F36" s="27"/>
      <c r="G36" s="27"/>
      <c r="H36" s="27"/>
      <c r="I36" s="27"/>
      <c r="J36" s="13"/>
      <c r="K36" s="13"/>
      <c r="L36" s="13"/>
      <c r="M36" s="13"/>
      <c r="N36" s="13"/>
      <c r="O36" s="13"/>
      <c r="P36" s="41"/>
      <c r="Q36" s="3"/>
      <c r="R36" s="3"/>
      <c r="S36" s="3"/>
      <c r="T36" s="3"/>
      <c r="U36" s="3"/>
      <c r="V36" s="3"/>
      <c r="W36" s="3"/>
      <c r="X36" s="3"/>
      <c r="Y36" s="3"/>
      <c r="Z36" s="3"/>
      <c r="AA36" s="3"/>
    </row>
    <row r="37" spans="1:27" ht="50.25" customHeight="1">
      <c r="A37" s="13"/>
      <c r="B37" s="233" t="s">
        <v>195</v>
      </c>
      <c r="C37" s="233"/>
      <c r="D37" s="233"/>
      <c r="E37" s="233"/>
      <c r="F37" s="233"/>
      <c r="G37" s="233"/>
      <c r="H37" s="233"/>
      <c r="I37" s="233"/>
      <c r="J37" s="233"/>
      <c r="K37" s="233"/>
      <c r="L37" s="233"/>
      <c r="M37" s="233"/>
      <c r="N37" s="233"/>
      <c r="O37" s="233"/>
      <c r="P37" s="41"/>
      <c r="Q37" s="3"/>
      <c r="R37" s="3"/>
      <c r="S37" s="3"/>
      <c r="T37" s="3"/>
      <c r="U37" s="3"/>
      <c r="V37" s="3"/>
      <c r="W37" s="3"/>
      <c r="X37" s="3"/>
      <c r="Y37" s="3"/>
      <c r="Z37" s="3"/>
      <c r="AA37" s="3"/>
    </row>
    <row r="38" spans="1:27">
      <c r="A38" s="13"/>
      <c r="B38" s="209"/>
      <c r="C38" s="218"/>
      <c r="D38" s="218"/>
      <c r="E38" s="218"/>
      <c r="F38" s="218"/>
      <c r="G38" s="218"/>
      <c r="H38" s="218"/>
      <c r="I38" s="218"/>
      <c r="J38" s="218"/>
      <c r="K38" s="218"/>
      <c r="L38" s="218"/>
      <c r="M38" s="218"/>
      <c r="N38" s="218"/>
      <c r="O38" s="219"/>
      <c r="P38" s="41"/>
      <c r="Q38" s="3"/>
      <c r="R38" s="3"/>
      <c r="S38" s="3"/>
      <c r="T38" s="3"/>
      <c r="U38" s="3"/>
      <c r="V38" s="3"/>
      <c r="W38" s="3"/>
      <c r="X38" s="3"/>
      <c r="Y38" s="3"/>
      <c r="Z38" s="3"/>
      <c r="AA38" s="3"/>
    </row>
    <row r="39" spans="1:27">
      <c r="A39" s="13"/>
      <c r="B39" s="220"/>
      <c r="C39" s="221"/>
      <c r="D39" s="221"/>
      <c r="E39" s="221"/>
      <c r="F39" s="221"/>
      <c r="G39" s="221"/>
      <c r="H39" s="221"/>
      <c r="I39" s="221"/>
      <c r="J39" s="221"/>
      <c r="K39" s="221"/>
      <c r="L39" s="221"/>
      <c r="M39" s="221"/>
      <c r="N39" s="221"/>
      <c r="O39" s="222"/>
      <c r="P39" s="41"/>
      <c r="Q39" s="3"/>
      <c r="R39" s="3"/>
      <c r="S39" s="3"/>
      <c r="T39" s="3"/>
      <c r="U39" s="3"/>
      <c r="V39" s="3"/>
      <c r="W39" s="3"/>
      <c r="X39" s="3"/>
      <c r="Y39" s="3"/>
      <c r="Z39" s="3"/>
      <c r="AA39" s="3"/>
    </row>
    <row r="40" spans="1:27">
      <c r="A40" s="13"/>
      <c r="B40" s="220"/>
      <c r="C40" s="221"/>
      <c r="D40" s="221"/>
      <c r="E40" s="221"/>
      <c r="F40" s="221"/>
      <c r="G40" s="221"/>
      <c r="H40" s="221"/>
      <c r="I40" s="221"/>
      <c r="J40" s="221"/>
      <c r="K40" s="221"/>
      <c r="L40" s="221"/>
      <c r="M40" s="221"/>
      <c r="N40" s="221"/>
      <c r="O40" s="222"/>
      <c r="P40" s="41"/>
      <c r="Q40" s="3"/>
      <c r="R40" s="3"/>
      <c r="S40" s="3"/>
      <c r="T40" s="3"/>
      <c r="U40" s="3"/>
      <c r="V40" s="3"/>
      <c r="W40" s="3"/>
      <c r="X40" s="3"/>
      <c r="Y40" s="3"/>
      <c r="Z40" s="3"/>
      <c r="AA40" s="3"/>
    </row>
    <row r="41" spans="1:27">
      <c r="A41" s="13"/>
      <c r="B41" s="220"/>
      <c r="C41" s="221"/>
      <c r="D41" s="221"/>
      <c r="E41" s="221"/>
      <c r="F41" s="221"/>
      <c r="G41" s="221"/>
      <c r="H41" s="221"/>
      <c r="I41" s="221"/>
      <c r="J41" s="221"/>
      <c r="K41" s="221"/>
      <c r="L41" s="221"/>
      <c r="M41" s="221"/>
      <c r="N41" s="221"/>
      <c r="O41" s="222"/>
      <c r="P41" s="41"/>
      <c r="Q41" s="3"/>
      <c r="R41" s="3"/>
      <c r="S41" s="3"/>
      <c r="T41" s="3"/>
      <c r="U41" s="3"/>
      <c r="V41" s="3"/>
      <c r="W41" s="3"/>
      <c r="X41" s="3"/>
      <c r="Y41" s="3"/>
      <c r="Z41" s="3"/>
      <c r="AA41" s="3"/>
    </row>
    <row r="42" spans="1:27">
      <c r="A42" s="13"/>
      <c r="B42" s="220"/>
      <c r="C42" s="221"/>
      <c r="D42" s="221"/>
      <c r="E42" s="221"/>
      <c r="F42" s="221"/>
      <c r="G42" s="221"/>
      <c r="H42" s="221"/>
      <c r="I42" s="221"/>
      <c r="J42" s="221"/>
      <c r="K42" s="221"/>
      <c r="L42" s="221"/>
      <c r="M42" s="221"/>
      <c r="N42" s="221"/>
      <c r="O42" s="222"/>
      <c r="P42" s="41"/>
      <c r="Q42" s="3"/>
      <c r="R42" s="3"/>
      <c r="S42" s="3"/>
      <c r="T42" s="3"/>
      <c r="U42" s="3"/>
      <c r="V42" s="3"/>
      <c r="W42" s="3"/>
      <c r="X42" s="3"/>
      <c r="Y42" s="3"/>
      <c r="Z42" s="3"/>
      <c r="AA42" s="3"/>
    </row>
    <row r="43" spans="1:27">
      <c r="A43" s="13"/>
      <c r="B43" s="220"/>
      <c r="C43" s="221"/>
      <c r="D43" s="221"/>
      <c r="E43" s="221"/>
      <c r="F43" s="221"/>
      <c r="G43" s="221"/>
      <c r="H43" s="221"/>
      <c r="I43" s="221"/>
      <c r="J43" s="221"/>
      <c r="K43" s="221"/>
      <c r="L43" s="221"/>
      <c r="M43" s="221"/>
      <c r="N43" s="221"/>
      <c r="O43" s="222"/>
      <c r="P43" s="41"/>
      <c r="Q43" s="3"/>
      <c r="R43" s="3"/>
      <c r="S43" s="3"/>
      <c r="T43" s="3"/>
      <c r="U43" s="3"/>
      <c r="V43" s="3"/>
      <c r="W43" s="3"/>
      <c r="X43" s="3"/>
      <c r="Y43" s="3"/>
      <c r="Z43" s="3"/>
      <c r="AA43" s="3"/>
    </row>
    <row r="44" spans="1:27">
      <c r="A44" s="13"/>
      <c r="B44" s="223"/>
      <c r="C44" s="224"/>
      <c r="D44" s="224"/>
      <c r="E44" s="224"/>
      <c r="F44" s="224"/>
      <c r="G44" s="224"/>
      <c r="H44" s="224"/>
      <c r="I44" s="224"/>
      <c r="J44" s="224"/>
      <c r="K44" s="224"/>
      <c r="L44" s="224"/>
      <c r="M44" s="224"/>
      <c r="N44" s="224"/>
      <c r="O44" s="225"/>
      <c r="P44" s="41"/>
      <c r="Q44" s="3"/>
      <c r="R44" s="3"/>
      <c r="S44" s="3"/>
      <c r="T44" s="3"/>
      <c r="U44" s="3"/>
      <c r="V44" s="3"/>
      <c r="W44" s="3"/>
      <c r="X44" s="3"/>
      <c r="Y44" s="3"/>
      <c r="Z44" s="3"/>
      <c r="AA44" s="3"/>
    </row>
    <row r="45" spans="1:27">
      <c r="A45" s="13"/>
      <c r="B45" s="20"/>
      <c r="C45" s="20"/>
      <c r="D45" s="20"/>
      <c r="E45" s="20"/>
      <c r="F45" s="20"/>
      <c r="G45" s="20"/>
      <c r="H45" s="20"/>
      <c r="I45" s="20"/>
      <c r="J45" s="20"/>
      <c r="K45" s="20"/>
      <c r="L45" s="20"/>
      <c r="M45" s="20"/>
      <c r="N45" s="20"/>
      <c r="O45" s="20"/>
      <c r="P45" s="41"/>
      <c r="Q45" s="3"/>
      <c r="R45" s="3"/>
      <c r="S45" s="3"/>
      <c r="T45" s="3"/>
      <c r="U45" s="3"/>
      <c r="V45" s="3"/>
      <c r="W45" s="3"/>
      <c r="X45" s="3"/>
      <c r="Y45" s="3"/>
      <c r="Z45" s="3"/>
      <c r="AA45" s="3"/>
    </row>
    <row r="46" spans="1:27">
      <c r="A46" s="13"/>
      <c r="B46" s="20"/>
      <c r="C46" s="20"/>
      <c r="D46" s="20"/>
      <c r="E46" s="20"/>
      <c r="F46" s="20"/>
      <c r="G46" s="20"/>
      <c r="H46" s="20"/>
      <c r="I46" s="20"/>
      <c r="J46" s="20"/>
      <c r="K46" s="20"/>
      <c r="L46" s="20"/>
      <c r="M46" s="20"/>
      <c r="N46" s="20"/>
      <c r="O46" s="20"/>
      <c r="P46" s="41"/>
      <c r="Q46" s="3"/>
      <c r="R46" s="3"/>
      <c r="S46" s="3"/>
      <c r="T46" s="3"/>
      <c r="U46" s="3"/>
      <c r="V46" s="3"/>
      <c r="W46" s="3"/>
      <c r="X46" s="3"/>
      <c r="Y46" s="3"/>
      <c r="Z46" s="3"/>
      <c r="AA46" s="3"/>
    </row>
    <row r="47" spans="1:27">
      <c r="A47" s="13"/>
      <c r="B47" s="20"/>
      <c r="C47" s="20"/>
      <c r="D47" s="20"/>
      <c r="E47" s="20"/>
      <c r="F47" s="20"/>
      <c r="G47" s="20"/>
      <c r="H47" s="20"/>
      <c r="I47" s="20"/>
      <c r="J47" s="20"/>
      <c r="K47" s="20"/>
      <c r="L47" s="20"/>
      <c r="M47" s="20"/>
      <c r="N47" s="20"/>
      <c r="O47" s="20"/>
      <c r="P47" s="41"/>
      <c r="Q47" s="3"/>
      <c r="R47" s="3"/>
      <c r="S47" s="3"/>
      <c r="T47" s="3"/>
      <c r="U47" s="3"/>
      <c r="V47" s="3"/>
      <c r="W47" s="3"/>
      <c r="X47" s="3"/>
      <c r="Y47" s="3"/>
      <c r="Z47" s="3"/>
      <c r="AA47" s="3"/>
    </row>
    <row r="48" spans="1:27">
      <c r="A48" s="14" t="s">
        <v>100</v>
      </c>
      <c r="B48" s="32" t="s">
        <v>203</v>
      </c>
      <c r="C48" s="31"/>
      <c r="D48" s="31"/>
      <c r="E48" s="27"/>
      <c r="F48" s="27"/>
      <c r="G48" s="27"/>
      <c r="H48" s="27"/>
      <c r="I48" s="27"/>
      <c r="J48" s="13"/>
      <c r="K48" s="13"/>
      <c r="L48" s="13"/>
      <c r="M48" s="13"/>
      <c r="N48" s="13"/>
      <c r="O48" s="13"/>
      <c r="P48" s="41"/>
      <c r="Q48" s="3"/>
      <c r="R48" s="3"/>
      <c r="S48" s="3"/>
      <c r="T48" s="3"/>
      <c r="U48" s="3"/>
      <c r="V48" s="3"/>
      <c r="W48" s="3"/>
      <c r="X48" s="3"/>
      <c r="Y48" s="3"/>
      <c r="Z48" s="3"/>
      <c r="AA48" s="3"/>
    </row>
    <row r="49" spans="1:27">
      <c r="A49" s="14"/>
      <c r="B49" s="100" t="s">
        <v>204</v>
      </c>
      <c r="C49" s="31"/>
      <c r="D49" s="31"/>
      <c r="E49" s="27"/>
      <c r="F49" s="27"/>
      <c r="G49" s="27"/>
      <c r="H49" s="27"/>
      <c r="I49" s="27"/>
      <c r="J49" s="13"/>
      <c r="K49" s="13"/>
      <c r="L49" s="13"/>
      <c r="M49" s="13"/>
      <c r="N49" s="13"/>
      <c r="O49" s="13"/>
      <c r="P49" s="41"/>
      <c r="Q49" s="3"/>
      <c r="R49" s="3"/>
      <c r="S49" s="3"/>
      <c r="T49" s="3"/>
      <c r="U49" s="3"/>
      <c r="V49" s="3"/>
      <c r="W49" s="3"/>
      <c r="X49" s="3"/>
      <c r="Y49" s="3"/>
      <c r="Z49" s="3"/>
      <c r="AA49" s="3"/>
    </row>
    <row r="50" spans="1:27">
      <c r="A50" s="13"/>
      <c r="B50" s="31"/>
      <c r="C50" s="31"/>
      <c r="D50" s="31"/>
      <c r="E50" s="27"/>
      <c r="F50" s="27"/>
      <c r="G50" s="27"/>
      <c r="H50" s="27"/>
      <c r="I50" s="27"/>
      <c r="J50" s="13"/>
      <c r="K50" s="13"/>
      <c r="L50" s="13"/>
      <c r="M50" s="13"/>
      <c r="N50" s="13"/>
      <c r="O50" s="13"/>
      <c r="P50" s="41"/>
      <c r="Q50" s="3"/>
      <c r="R50" s="3"/>
      <c r="S50" s="3"/>
      <c r="T50" s="3"/>
      <c r="U50" s="3"/>
      <c r="V50" s="3"/>
      <c r="W50" s="3"/>
      <c r="X50" s="3"/>
      <c r="Y50" s="3"/>
      <c r="Z50" s="3"/>
      <c r="AA50" s="3"/>
    </row>
    <row r="51" spans="1:27">
      <c r="A51" s="13"/>
      <c r="B51" s="229" t="s">
        <v>197</v>
      </c>
      <c r="C51" s="229"/>
      <c r="D51" s="228" t="s">
        <v>202</v>
      </c>
      <c r="E51" s="228"/>
      <c r="F51" s="228"/>
      <c r="G51" s="228"/>
      <c r="H51" s="228"/>
      <c r="I51" s="27"/>
      <c r="J51" s="13"/>
      <c r="K51" s="13"/>
      <c r="L51" s="13"/>
      <c r="M51" s="13"/>
      <c r="N51" s="13"/>
      <c r="O51" s="13"/>
      <c r="P51" s="41"/>
      <c r="Q51" s="3"/>
      <c r="R51" s="3"/>
      <c r="S51" s="3"/>
      <c r="T51" s="3"/>
      <c r="U51" s="3"/>
      <c r="V51" s="3"/>
      <c r="W51" s="3"/>
      <c r="X51" s="3"/>
      <c r="Y51" s="3"/>
      <c r="Z51" s="3"/>
      <c r="AA51" s="3"/>
    </row>
    <row r="52" spans="1:27">
      <c r="A52" s="13"/>
      <c r="B52" s="229"/>
      <c r="C52" s="229"/>
      <c r="D52" s="64" t="s">
        <v>26</v>
      </c>
      <c r="E52" s="64" t="s">
        <v>14</v>
      </c>
      <c r="F52" s="64" t="s">
        <v>9</v>
      </c>
      <c r="G52" s="64" t="s">
        <v>27</v>
      </c>
      <c r="H52" s="64" t="s">
        <v>28</v>
      </c>
      <c r="I52" s="27"/>
      <c r="J52" s="13"/>
      <c r="K52" s="13"/>
      <c r="L52" s="13"/>
      <c r="M52" s="13"/>
      <c r="N52" s="13"/>
      <c r="O52" s="13"/>
      <c r="P52" s="41"/>
      <c r="Q52" s="3"/>
      <c r="R52" s="3"/>
      <c r="S52" s="3"/>
      <c r="T52" s="3"/>
      <c r="U52" s="3"/>
      <c r="V52" s="3"/>
      <c r="W52" s="3"/>
      <c r="X52" s="3"/>
      <c r="Y52" s="3"/>
      <c r="Z52" s="3"/>
      <c r="AA52" s="3"/>
    </row>
    <row r="53" spans="1:27" ht="51.75" customHeight="1">
      <c r="A53" s="13"/>
      <c r="B53" s="227" t="s">
        <v>99</v>
      </c>
      <c r="C53" s="64" t="s">
        <v>90</v>
      </c>
      <c r="D53" s="97" t="str">
        <f>IF(COUNTIFS(E35,"selten",E18,"unbedeutend")&gt;0,"Hitze","")&amp;" "&amp;IF(COUNTIFS(F35,"selten",F18,"unbedeutend")&gt;0,"Starkregen","")&amp;" "&amp;IF(COUNTIFS(G35,"selten",G18,"unbedeutend")&gt;0,"Überschwemmung","")&amp;" "&amp;IF(COUNTIFS(H35,"selten",H18,"unbedeutend")&gt;0,"Dürre","")&amp;" "&amp;IF(COUNTIFS(I35,"selten",I18,"unbedeutend")&gt;0,"Sturm","")&amp;" "&amp;IF(COUNTIFS(J35,"selten",J18,"unbedeutend")&gt;0,"Weitere Klimagefahr","")</f>
        <v xml:space="preserve">     </v>
      </c>
      <c r="E53" s="97" t="str">
        <f>IF(COUNTIFS(E35,"selten",E18,"gering")&gt;0,"Hitze","")&amp;" "&amp;IF(COUNTIFS(F35,"selten",F18,"gering")&gt;0,"Starkregen","")&amp;" "&amp;IF(COUNTIFS(G35,"selten",G18,"gering")&gt;0,"Überschwemmung","")&amp;" "&amp;IF(COUNTIFS(H35,"selten",H18,"gering")&gt;0,"Dürre","")&amp;" "&amp;IF(COUNTIFS(I35,"selten",I18,"gering")&gt;0,"Sturm","")&amp;" "&amp;IF(COUNTIFS(J35,"selten",J18,"gering")&gt;0,"weitere Klimagefahr","")</f>
        <v xml:space="preserve">     </v>
      </c>
      <c r="F53" s="87" t="str">
        <f>IF(COUNTIFS(E35,"selten",E18,"mittel")&gt;0,"Hitze","")&amp;" "&amp;IF(COUNTIFS(F35,"selten",F18,"mittel")&gt;0,"Starkregen","")&amp;" "&amp;IF(COUNTIFS(G35,"selten",G18,"mittel")&gt;0,"Überschwemmung","")&amp;" "&amp;IF(COUNTIFS(H35,"selten",H18,"mittel")&gt;0,"Dürre","")&amp;" "&amp;IF(COUNTIFS(I35,"selten",I18,"mittel")&gt;0,"Sturm","")&amp;" "&amp;IF(COUNTIFS(J35,"selten",J18,"mittel")&gt;0,"weitere Klimagefahr","")</f>
        <v xml:space="preserve">     </v>
      </c>
      <c r="G53" s="86" t="str">
        <f>IF(COUNTIFS(E35,"selten",E18,"schwerwiegend")&gt;0,"Hitze","")&amp;" "&amp;IF(COUNTIFS(F35,"selten",F18,"schwerwiegend")&gt;0,"Starkregen","")&amp;" "&amp;IF(COUNTIFS(G35,"selten",G18,"schwerwiegend")&gt;0,"Überschwemmung","")&amp;" "&amp;IF(COUNTIFS(H35,"selten",H18,"schwerwiegend")&gt;0,"Dürre","")&amp;" "&amp;IF(COUNTIFS(I35,"selten",I18,"schwerwiegend")&gt;0,"Sturm","")&amp;" "&amp;IF(COUNTIFS(J35,"selten",J18,"mittel")&gt;0,"weitere Klimagefahr","")</f>
        <v xml:space="preserve">     </v>
      </c>
      <c r="H53" s="98" t="str">
        <f>IF(COUNTIFS(E35,"selten",E18,"katastrophal")&gt;0,"Hitze","")&amp;" "&amp;IF(COUNTIFS(F35,"selten",F18,"katastrophal")&gt;0,"Starkregen","")&amp;" "&amp;IF(COUNTIFS(G35,"selten",G18,"katastrophal")&gt;0,"Überschwemmung","")&amp;" "&amp;IF(COUNTIFS(H35,"selten",H18,"katastrophal")&gt;0,"Dürre","")&amp;" "&amp;IF(COUNTIFS(I35,"selten",I18,"katastrophal")&gt;0,"Sturm","")&amp;" "&amp;IF(COUNTIFS(J35,"selten",J18,"mittel")&gt;0,"weitere Klimagefahr","")</f>
        <v xml:space="preserve">     </v>
      </c>
      <c r="I53" s="27"/>
      <c r="J53" s="13"/>
      <c r="K53" s="13"/>
      <c r="L53" s="13"/>
      <c r="M53" s="13"/>
      <c r="N53" s="13"/>
      <c r="O53" s="13"/>
      <c r="P53" s="41"/>
      <c r="Q53" s="3"/>
      <c r="R53" s="3"/>
      <c r="S53" s="3"/>
      <c r="T53" s="3"/>
      <c r="U53" s="3"/>
      <c r="V53" s="3"/>
      <c r="W53" s="3"/>
      <c r="X53" s="3"/>
      <c r="Y53" s="3"/>
      <c r="Z53" s="3"/>
      <c r="AA53" s="3"/>
    </row>
    <row r="54" spans="1:27" ht="51.75" customHeight="1">
      <c r="A54" s="12"/>
      <c r="B54" s="227"/>
      <c r="C54" s="65" t="s">
        <v>91</v>
      </c>
      <c r="D54" s="97" t="str">
        <f>IF(COUNTIFS(E35,"unwahrscheinlich",E18,"unbedeutend")&gt;0,"Hitze","")&amp;" "&amp;IF(COUNTIFS(F35,"unwahrscheinlich",F18,"unbedeutend")&gt;0,"Starkregen","")&amp;" "&amp;IF(COUNTIFS(G35,"unwahrscheinlich",G18,"unbedeutend")&gt;0,"Überschwemmung","")&amp;" "&amp;IF(COUNTIFS(H35,"unwahrscheinlich",H18,"unbedeutend")&gt;0,"Dürre","")&amp;" "&amp;IF(COUNTIFS(I35,"unwahrscheinlich",I18,"unbedeutend")&gt;0,"Sturm","")&amp;" "&amp;IF(COUNTIFS(J35,"selten",J18,"mittel")&gt;0,"weitere Klimagefahr","")</f>
        <v xml:space="preserve">     </v>
      </c>
      <c r="E54" s="97" t="str">
        <f>IF(COUNTIFS(E35,"unwahrscheinlich",E18,"gering")&gt;0,"Hitze","")&amp;" "&amp;IF(COUNTIFS(F35,"unwahrscheinlich",F18,"gering")&gt;0,"Starkregen","")&amp;" "&amp;IF(COUNTIFS(G35,"unwahrscheinlich",G18,"gering")&gt;0,"Überschwemmung","")&amp;" "&amp;IF(COUNTIFS(H35,"unwahrscheinlich",H18,"gering")&gt;0,"Dürre","")&amp;" "&amp;IF(COUNTIFS(I35,"unwahrscheinlich",I18,"gering")&gt;0,"Sturm","")&amp;" "&amp;IF(COUNTIFS(J35,"selten",J18,"mittel")&gt;0,"weitere Klimagefahr","")</f>
        <v xml:space="preserve">     </v>
      </c>
      <c r="F54" s="87" t="str">
        <f>IF(COUNTIFS(E35,"unwahrscheinlich",E18,"mittel")&gt;0,"Hitze","")&amp;" "&amp;IF(COUNTIFS(F35,"unwahrscheinlich",F18,"mittel")&gt;0,"Starkregen","")&amp;" "&amp;IF(COUNTIFS(G35,"unwahrscheinlich",G18,"mittel")&gt;0,"Überschwemmung","")&amp;" "&amp;IF(COUNTIFS(H35,"unwahrscheinlich",H18,"mittel")&gt;0,"Dürre","")&amp;" "&amp;IF(COUNTIFS(I35,"unwahrscheinlich",I18,"mittel")&gt;0,"Sturm","")&amp;" "&amp;IF(COUNTIFS(J35,"selten",J18,"mittel")&gt;0,"weitere Klimagefahr","")</f>
        <v xml:space="preserve">     </v>
      </c>
      <c r="G54" s="86" t="str">
        <f>IF(COUNTIFS(E35,"unwahrscheinlich",E18,"schwerwiegend")&gt;0,"Hitze","")&amp;" "&amp;IF(COUNTIFS(F35,"unwahrscheinlich",F18,"schwerwiegend")&gt;0,"Starkregen","")&amp;" "&amp;IF(COUNTIFS(G35,"unwahrscheinlich",G18,"schwerwiegend")&gt;0,"Überschwemmung","")&amp;" "&amp;IF(COUNTIFS(H35,"unwahrscheinlich",H18,"schwerwiegend")&gt;0,"Dürre","")&amp;" "&amp;IF(COUNTIFS(I35,"unwahrscheinlich",I18,"schwerwiegend")&gt;0,"Sturm","")&amp;" "&amp;IF(COUNTIFS(J35,"selten",J18,"mittel")&gt;0,"weitere Klimagefahr","")</f>
        <v xml:space="preserve">     </v>
      </c>
      <c r="H54" s="98" t="str">
        <f>IF(COUNTIFS(E35,"unwahrscheinlich",E18,"katastrophal")&gt;0,"Hitze","")&amp;" "&amp;IF(COUNTIFS(F35,"unwahrscheinlich",F18,"katastrophal")&gt;0,"Starkregen","")&amp;" "&amp;IF(COUNTIFS(G35,"unwahrscheinlich",G18,"katastrophal")&gt;0,"Überschwemmung","")&amp;" "&amp;IF(COUNTIFS(H35,"unwahrscheinlich",H18,"katastrophal")&gt;0,"Dürre","")&amp;" "&amp;IF(COUNTIFS(I35,"unwahrscheinlich",I18,"katastrophal")&gt;0,"Sturm","")&amp;" "&amp;IF(COUNTIFS(J35,"selten",J18,"mittel")&gt;0,"weitere Klimagefahr","")</f>
        <v xml:space="preserve">     </v>
      </c>
      <c r="I54" s="27"/>
      <c r="J54" s="13"/>
      <c r="K54" s="13"/>
      <c r="L54" s="13"/>
      <c r="M54" s="13"/>
      <c r="N54" s="13"/>
      <c r="O54" s="13"/>
      <c r="P54" s="41"/>
      <c r="Q54" s="3"/>
      <c r="R54" s="3"/>
      <c r="S54" s="3"/>
      <c r="T54" s="3"/>
      <c r="U54" s="3"/>
      <c r="V54" s="3"/>
      <c r="W54" s="3"/>
      <c r="X54" s="3"/>
      <c r="Y54" s="3"/>
      <c r="Z54" s="3"/>
      <c r="AA54" s="3"/>
    </row>
    <row r="55" spans="1:27" ht="45.75" customHeight="1">
      <c r="A55" s="13"/>
      <c r="B55" s="227"/>
      <c r="C55" s="64" t="s">
        <v>9</v>
      </c>
      <c r="D55" s="97" t="str">
        <f>IF(COUNTIFS(E35,"mittel",E18,"unbedeutend")&gt;0,"Hitze","")&amp;" "&amp;IF(COUNTIFS(F35,"mittel",F18,"unbedeutend")&gt;0,"Starkregen","")&amp;" "&amp;IF(COUNTIFS(G35,"mittel",G18,"unbedeutend")&gt;0,"Überschwemmung","")&amp;" "&amp;IF(COUNTIFS(H35,"mittel",H18,"unbedeutend")&gt;0,"Dürre","")&amp;" "&amp;IF(COUNTIFS(I35,"mittel",I18,"unbedeutend")&gt;0,"Sturm","")&amp;" "&amp;IF(COUNTIFS(J35,"selten",J18,"mittel")&gt;0,"weitere Klimagefahr","")</f>
        <v xml:space="preserve">     </v>
      </c>
      <c r="E55" s="87" t="str">
        <f>IF(COUNTIFS(E35,"mittel",E18,"gering")&gt;0,"Hitze","")&amp;" "&amp;IF(COUNTIFS(F35,"mittel",F18,"gering")&gt;0,"Starkregen","")&amp;" "&amp;IF(COUNTIFS(G35,"mittel",G18,"gering")&gt;0,"Überschwemmung","")&amp;" "&amp;IF(COUNTIFS(H35,"mittel",H18,"gering")&gt;0,"Dürre","")&amp;" "&amp;IF(COUNTIFS(I35,"mittel",I18,"gering")&gt;0,"Sturm","")&amp;" "&amp;IF(COUNTIFS(J35,"selten",J18,"mittel")&gt;0,"weitere Klimagefahr","")</f>
        <v xml:space="preserve">     </v>
      </c>
      <c r="F55" s="86" t="str">
        <f>IF(COUNTIFS(E35,"mittel",E18,"mittel")&gt;0,"Hitze","")&amp;" "&amp;IF(COUNTIFS(F35,"mittel",F18,"mittel")&gt;0,"Starkregen","")&amp;" "&amp;IF(COUNTIFS(G35,"mittel",G18,"mittel")&gt;0,"Überschwemmung","")&amp;" "&amp;IF(COUNTIFS(H35,"mittel",H18,"mittel")&gt;0,"Dürre","")&amp;" "&amp;IF(COUNTIFS(I35,"mittel",I18,"mittel")&gt;0,"Sturm","")&amp;" "&amp;IF(COUNTIFS(J35,"selten",J18,"mittel")&gt;0,"weitere Klimagefahr","")</f>
        <v xml:space="preserve">     </v>
      </c>
      <c r="G55" s="98" t="str">
        <f>IF(COUNTIFS(E35,"mittel",E18,"schwerwiegend")&gt;0,"Hitze","")&amp;" "&amp;IF(COUNTIFS(F35,"mittel",F18,"schwerwiegend")&gt;0,"Starkregen","")&amp;" "&amp;IF(COUNTIFS(G35,"mittel",G18,"schwerwiegend")&gt;0,"Überschwemmung","")&amp;" "&amp;IF(COUNTIFS(H35,"mittel",H18,"schwerwiegend")&gt;0,"Dürre","")&amp;" "&amp;IF(COUNTIFS(I35,"mittel",I18,"schwerwiegend")&gt;0,"Sturm","")&amp;" "&amp;IF(COUNTIFS(J35,"selten",J18,"mittel")&gt;0,"weitere Klimagefahr","")</f>
        <v xml:space="preserve">     </v>
      </c>
      <c r="H55" s="98" t="str">
        <f>IF(COUNTIFS(E35,"mittel",E18,"katastrophal")&gt;0,"Hitze","")&amp;" "&amp;IF(COUNTIFS(F35,"mittel",F18,"katastrophal")&gt;0,"Starkregen","")&amp;" "&amp;IF(COUNTIFS(G35,"mittel",G18,"katastrophal")&gt;0,"Überschwemmung","")&amp;" "&amp;IF(COUNTIFS(H35,"mittel",H18,"katastrophal")&gt;0,"Dürre","")&amp;" "&amp;IF(COUNTIFS(I35,"mittel",I18,"katastrophal")&gt;0,"Sturm","")&amp;" "&amp;IF(COUNTIFS(J35,"selten",J18,"mittel")&gt;0,"weitere Klimagefahr","")</f>
        <v xml:space="preserve">     </v>
      </c>
      <c r="I55" s="27"/>
      <c r="J55" s="13"/>
      <c r="K55" s="13"/>
      <c r="L55" s="13"/>
      <c r="M55" s="13"/>
      <c r="N55" s="13"/>
      <c r="O55" s="13"/>
      <c r="P55" s="41"/>
      <c r="Q55" s="3"/>
      <c r="R55" s="3"/>
      <c r="S55" s="3"/>
      <c r="T55" s="3"/>
      <c r="U55" s="3"/>
      <c r="V55" s="3"/>
      <c r="W55" s="3"/>
      <c r="X55" s="3"/>
      <c r="Y55" s="3"/>
      <c r="Z55" s="3"/>
      <c r="AA55" s="3"/>
    </row>
    <row r="56" spans="1:27" ht="51" customHeight="1">
      <c r="A56" s="13"/>
      <c r="B56" s="227"/>
      <c r="C56" s="64" t="s">
        <v>92</v>
      </c>
      <c r="D56" s="87" t="str">
        <f>IF(COUNTIFS(E35,"wahrscheinlich",E18,"unbedeutend")&gt;0,"Hitze","")&amp;" "&amp;IF(COUNTIFS(F35,"wahrscheinlich",F18,"unbedeutend")&gt;0,"Starkregen","")&amp;" "&amp;IF(COUNTIFS(G35,"wahrscheinlich",G18,"unbedeutend")&gt;0,"Überschwemmung","")&amp;" "&amp;IF(COUNTIFS(H35,"wahrscheinlich",H18,"unbedeutend")&gt;0,"Dürre","")&amp;" "&amp;IF(COUNTIFS(I35,"wahrscheinlich",I18,"unbedeutend")&gt;0,"Sturm","")&amp;" "&amp;IF(COUNTIFS(J35,"selten",J18,"mittel")&gt;0,"weitere Klimagefahr","")</f>
        <v xml:space="preserve">     </v>
      </c>
      <c r="E56" s="86" t="str">
        <f>IF(COUNTIFS(E35,"wahrscheinlich",E18,"gering")&gt;0,"Hitze","")&amp;" "&amp;IF(COUNTIFS(F35,"wahrscheinlich",F18,"gering")&gt;0,"Starkregen","")&amp;" "&amp;IF(COUNTIFS(G35,"wahrscheinlich",G18,"gering")&gt;0,"Überschwemmung","")&amp;" "&amp;IF(COUNTIFS(H35,"wahrscheinlich",H18,"gering")&gt;0,"Dürre","")&amp;" "&amp;IF(COUNTIFS(I35,"wahrscheinlich",I18,"gering")&gt;0,"Sturm","")&amp;" "&amp;IF(COUNTIFS(J35,"selten",J18,"mittel")&gt;0,"weitere Klimagefahr","")</f>
        <v xml:space="preserve">     </v>
      </c>
      <c r="F56" s="86" t="str">
        <f>IF(COUNTIFS(E35,"wahrscheinlich",E18,"mittel")&gt;0,"Hitze","")&amp;" "&amp;IF(COUNTIFS(F35,"wahrscheinlich",F18,"mittel")&gt;0,"Starkregen","")&amp;" "&amp;IF(COUNTIFS(G35,"wahrscheinlich",G18,"mittel")&gt;0,"Überschwemmung","")&amp;" "&amp;IF(COUNTIFS(H35,"wahrscheinlich",H18,"mittel")&gt;0,"Dürre","")&amp;" "&amp;IF(COUNTIFS(I35,"wahrscheinlich",I18,"mittel")&gt;0,"Sturm","")&amp;" "&amp;IF(COUNTIFS(J35,"selten",J18,"mittel")&gt;0,"weitere Klimagefahr","")</f>
        <v xml:space="preserve">     </v>
      </c>
      <c r="G56" s="98" t="str">
        <f>IF(COUNTIFS(E35,"wahrscheinlich",E18,"schwerwiegend")&gt;0,"Hitze","")&amp;" "&amp;IF(COUNTIFS(F35,"wahrscheinlich",F18,"schwerwiegend")&gt;0,"Starkregen","")&amp;" "&amp;IF(COUNTIFS(G35,"wahrscheinlich",G18,"schwerwiegend")&gt;0,"Überschwemmung","")&amp;" "&amp;IF(COUNTIFS(H35,"wahrscheinlich",H18,"schwerwiegend")&gt;0,"Dürre","")&amp;" "&amp;IF(COUNTIFS(I35,"wahrscheinlich",I18,"schwerwiegend")&gt;0,"Sturm","")&amp;" "&amp;IF(COUNTIFS(J35,"selten",J18,"mittel")&gt;0,"weitere Klimagefahr","")</f>
        <v xml:space="preserve">     </v>
      </c>
      <c r="H56" s="98" t="str">
        <f>IF(COUNTIFS(E35,"wahrscheinlich",E18,"katastrophal")&gt;0,"Hitze","")&amp;" "&amp;IF(COUNTIFS(F35,"wahrscheinlich",F18,"katastrophal")&gt;0,"Starkregen","")&amp;" "&amp;IF(COUNTIFS(G35,"wahrscheinlich",G18,"katastrophal")&gt;0,"Überschwemmung","")&amp;" "&amp;IF(COUNTIFS(H35,"wahrscheinlich",H18,"katastrophal")&gt;0,"Dürre","")&amp;" "&amp;IF(COUNTIFS(I35,"wahrscheinlich",I18,"katastrophal")&gt;0,"Sturm","")&amp;" "&amp;IF(COUNTIFS(J35,"selten",J18,"mittel")&gt;0,"weitere Klimagefahr","")</f>
        <v xml:space="preserve">     </v>
      </c>
      <c r="I56" s="27"/>
      <c r="J56" s="13"/>
      <c r="K56" s="13"/>
      <c r="L56" s="13"/>
      <c r="M56" s="13"/>
      <c r="N56" s="13"/>
      <c r="O56" s="13"/>
      <c r="P56" s="41"/>
      <c r="Q56" s="3"/>
      <c r="R56" s="3"/>
      <c r="S56" s="3"/>
      <c r="T56" s="3"/>
      <c r="U56" s="3"/>
      <c r="V56" s="3"/>
      <c r="W56" s="3"/>
      <c r="X56" s="3"/>
      <c r="Y56" s="3"/>
      <c r="Z56" s="3"/>
      <c r="AA56" s="3"/>
    </row>
    <row r="57" spans="1:27" ht="42" customHeight="1">
      <c r="A57" s="13"/>
      <c r="B57" s="227"/>
      <c r="C57" s="64" t="s">
        <v>93</v>
      </c>
      <c r="D57" s="86" t="str">
        <f>IF(COUNTIFS(E35,"fast sicher",E18,"unbedeutend")&gt;0,"Hitze","")&amp;" "&amp;IF(COUNTIFS(F35,"fast sicher",F18,"unbedeutend")&gt;0,"Starkregen","")&amp;" "&amp;IF(COUNTIFS(G35,"fast sicher",G18,"unbedeutend")&gt;0,"Überschwemmung","")&amp;" "&amp;IF(COUNTIFS(H35,"fast sicher",H18,"unbedeutend")&gt;0,"Dürre","")&amp;" "&amp;IF(COUNTIFS(I35,"fast sicher",I18,"unbedeutend")&gt;0,"Sturm","")&amp;" "&amp;IF(COUNTIFS(J35,"selten",J18,"mittel")&gt;0,"weitere Klimagefahr","")</f>
        <v xml:space="preserve">     </v>
      </c>
      <c r="E57" s="86" t="str">
        <f>IF(COUNTIFS(E35,"fast sicher",E18,"gering")&gt;0,"Hitze","")&amp;" "&amp;IF(COUNTIFS(F35,"fast sicher",F18,"gering")&gt;0,"Starkregen","")&amp;" "&amp;IF(COUNTIFS(G35,"fast sicher",G18,"gering")&gt;0,"Überschwemmung","")&amp;" "&amp;IF(COUNTIFS(H35,"fast sicher",H18,"gering")&gt;0,"Dürre","")&amp;" "&amp;IF(COUNTIFS(I35,"fast sicher",I18,"gering")&gt;0,"Sturm","")&amp;" "&amp;IF(COUNTIFS(J35,"selten",J18,"mittel")&gt;0,"weitere Klimagefahr","")</f>
        <v xml:space="preserve">     </v>
      </c>
      <c r="F57" s="98" t="str">
        <f>IF(COUNTIFS(E35,"fast sicher",E18,"mittel")&gt;0,"Hitze","")&amp;" "&amp;IF(COUNTIFS(F35,"fast sicher",F18,"mittel")&gt;0,"Starkregen","")&amp;" "&amp;IF(COUNTIFS(G35,"fast sicher",G18,"mittel")&gt;0,"Überschwemmung","")&amp;" "&amp;IF(COUNTIFS(H35,"fast sicher",H18,"mittel")&gt;0,"Dürre","")&amp;" "&amp;IF(COUNTIFS(I35,"fast sicher",I18,"mittel")&gt;0,"Sturm","")&amp;" "&amp;IF(COUNTIFS(J35,"selten",J18,"mittel")&gt;0,"weitere Klimagefahr","")</f>
        <v xml:space="preserve">     </v>
      </c>
      <c r="G57" s="98" t="str">
        <f>IF(COUNTIFS(E35,"fast sicher",E18,"schwerwiegend")&gt;0,"Hitze","")&amp;" "&amp;IF(COUNTIFS(F35,"fast sicher",F18,"schwerwiegend")&gt;0,"Starkregen","")&amp;" "&amp;IF(COUNTIFS(G35,"fast sicher",G18,"schwerwiegend")&gt;0,"Überschwemmung","")&amp;" "&amp;IF(COUNTIFS(H35,"fast sicher",H18,"schwerwiegend")&gt;0,"Dürre","")&amp;" "&amp;IF(COUNTIFS(I35,"fast sicher",I18,"schwerwiegend")&gt;0,"Sturm","")&amp;" "&amp;IF(COUNTIFS(J35,"selten",J18,"mittel")&gt;0,"weitere Klimagefahr","")</f>
        <v xml:space="preserve">     </v>
      </c>
      <c r="H57" s="98" t="str">
        <f>IF(COUNTIFS(E35,"fast sicher",E18,"katastrophal")&gt;0,"Hitze","")&amp;" "&amp;IF(COUNTIFS(F35,"fast sicher",F18,"katastrophal")&gt;0,"Starkregen","")&amp;" "&amp;IF(COUNTIFS(G35,"fast sicher",G18,"katastrophal")&gt;0,"Überschwemmung","")&amp;" "&amp;IF(COUNTIFS(H35,"fast sicher",H18,"katastrophal")&gt;0,"Dürre","")&amp;" "&amp;IF(COUNTIFS(I35,"fast sicher",I18,"katastrophal")&gt;0,"Sturm","")&amp;" "&amp;IF(COUNTIFS(J35,"selten",J18,"mittel")&gt;0,"weitere Klimagefahr","")</f>
        <v xml:space="preserve">     </v>
      </c>
      <c r="I57" s="27"/>
      <c r="J57" s="13"/>
      <c r="K57" s="13"/>
      <c r="L57" s="13"/>
      <c r="M57" s="13"/>
      <c r="N57" s="13"/>
      <c r="O57" s="13"/>
      <c r="P57" s="41"/>
      <c r="Q57" s="3"/>
      <c r="R57" s="3"/>
      <c r="S57" s="3"/>
      <c r="T57" s="3"/>
      <c r="U57" s="3"/>
      <c r="V57" s="3"/>
      <c r="W57" s="3"/>
      <c r="X57" s="3"/>
      <c r="Y57" s="3"/>
      <c r="Z57" s="3"/>
      <c r="AA57" s="3"/>
    </row>
    <row r="58" spans="1:27" ht="21" customHeight="1">
      <c r="A58" s="13"/>
      <c r="B58" s="31"/>
      <c r="C58" s="31"/>
      <c r="D58" s="31"/>
      <c r="E58" s="27"/>
      <c r="F58" s="27"/>
      <c r="G58" s="27"/>
      <c r="H58" s="27"/>
      <c r="I58" s="27"/>
      <c r="J58" s="13"/>
      <c r="K58" s="13"/>
      <c r="L58" s="13"/>
      <c r="M58" s="13"/>
      <c r="N58" s="13"/>
      <c r="O58" s="13"/>
      <c r="P58" s="41"/>
      <c r="Q58" s="3"/>
      <c r="R58" s="3"/>
      <c r="S58" s="3"/>
      <c r="T58" s="3"/>
      <c r="U58" s="3"/>
      <c r="V58" s="3"/>
      <c r="W58" s="3"/>
      <c r="X58" s="3"/>
      <c r="Y58" s="3"/>
      <c r="Z58" s="3"/>
      <c r="AA58" s="3"/>
    </row>
    <row r="59" spans="1:27" ht="18.75" customHeight="1">
      <c r="A59" s="13"/>
      <c r="B59" s="159" t="s">
        <v>215</v>
      </c>
      <c r="C59" s="159"/>
      <c r="D59" s="159"/>
      <c r="E59" s="159"/>
      <c r="F59" s="159"/>
      <c r="G59" s="159"/>
      <c r="H59" s="159"/>
      <c r="I59" s="159"/>
      <c r="J59" s="159"/>
      <c r="K59" s="159"/>
      <c r="L59" s="13"/>
      <c r="M59" s="13"/>
      <c r="N59" s="13"/>
      <c r="O59" s="13"/>
      <c r="P59" s="41"/>
      <c r="Q59" s="3"/>
      <c r="R59" s="3"/>
      <c r="S59" s="3"/>
      <c r="T59" s="3"/>
      <c r="U59" s="3"/>
      <c r="V59" s="3"/>
      <c r="W59" s="3"/>
      <c r="X59" s="3"/>
      <c r="Y59" s="3"/>
      <c r="Z59" s="3"/>
      <c r="AA59" s="3"/>
    </row>
    <row r="60" spans="1:27" ht="18.75" customHeight="1">
      <c r="A60" s="13"/>
      <c r="B60" s="159"/>
      <c r="C60" s="159"/>
      <c r="D60" s="159"/>
      <c r="E60" s="159"/>
      <c r="F60" s="159"/>
      <c r="G60" s="159"/>
      <c r="H60" s="159"/>
      <c r="I60" s="159"/>
      <c r="J60" s="159"/>
      <c r="K60" s="159"/>
      <c r="L60" s="13"/>
      <c r="M60" s="13"/>
      <c r="N60" s="13"/>
      <c r="O60" s="13"/>
      <c r="P60" s="41"/>
      <c r="Q60" s="3"/>
      <c r="R60" s="3"/>
      <c r="S60" s="3"/>
      <c r="T60" s="3"/>
      <c r="U60" s="3"/>
      <c r="V60" s="3"/>
      <c r="W60" s="3"/>
      <c r="X60" s="3"/>
      <c r="Y60" s="3"/>
      <c r="Z60" s="3"/>
      <c r="AA60" s="3"/>
    </row>
    <row r="61" spans="1:27">
      <c r="A61" s="13"/>
      <c r="B61" s="31"/>
      <c r="C61" s="31"/>
      <c r="D61" s="31"/>
      <c r="E61" s="27"/>
      <c r="F61" s="27"/>
      <c r="G61" s="27"/>
      <c r="H61" s="27"/>
      <c r="I61" s="27"/>
      <c r="J61" s="13"/>
      <c r="K61" s="13"/>
      <c r="L61" s="13"/>
      <c r="M61" s="13"/>
      <c r="N61" s="13"/>
      <c r="O61" s="13"/>
      <c r="P61" s="41"/>
      <c r="Q61" s="3"/>
      <c r="R61" s="3"/>
      <c r="S61" s="3"/>
      <c r="T61" s="3"/>
      <c r="U61" s="3"/>
      <c r="V61" s="3"/>
      <c r="W61" s="3"/>
      <c r="X61" s="3"/>
      <c r="Y61" s="3"/>
      <c r="Z61" s="3"/>
      <c r="AA61" s="3"/>
    </row>
    <row r="62" spans="1:27">
      <c r="A62" s="13"/>
      <c r="B62" s="13" t="s">
        <v>212</v>
      </c>
      <c r="C62" s="13"/>
      <c r="D62" s="13"/>
      <c r="E62" s="13"/>
      <c r="F62" s="13"/>
      <c r="G62" s="13"/>
      <c r="H62" s="13"/>
      <c r="I62" s="13"/>
      <c r="J62" s="13"/>
      <c r="K62" s="13"/>
      <c r="L62" s="13"/>
      <c r="M62" s="13"/>
      <c r="N62" s="13"/>
      <c r="O62" s="13"/>
      <c r="P62" s="41"/>
      <c r="Q62" s="3"/>
      <c r="R62" s="3"/>
      <c r="S62" s="3"/>
      <c r="T62" s="3"/>
      <c r="U62" s="3"/>
      <c r="V62" s="3"/>
      <c r="W62" s="3"/>
      <c r="X62" s="3"/>
      <c r="Y62" s="3"/>
      <c r="Z62" s="3"/>
      <c r="AA62" s="3"/>
    </row>
    <row r="63" spans="1:27">
      <c r="A63" s="13"/>
      <c r="B63" s="209"/>
      <c r="C63" s="210"/>
      <c r="D63" s="210"/>
      <c r="E63" s="210"/>
      <c r="F63" s="210"/>
      <c r="G63" s="210"/>
      <c r="H63" s="210"/>
      <c r="I63" s="210"/>
      <c r="J63" s="210"/>
      <c r="K63" s="210"/>
      <c r="L63" s="210"/>
      <c r="M63" s="210"/>
      <c r="N63" s="210"/>
      <c r="O63" s="211"/>
      <c r="P63" s="41"/>
      <c r="Q63" s="3"/>
      <c r="R63" s="3"/>
      <c r="S63" s="3"/>
      <c r="T63" s="3"/>
      <c r="U63" s="3"/>
      <c r="V63" s="3"/>
      <c r="W63" s="3"/>
      <c r="X63" s="3"/>
      <c r="Y63" s="3"/>
      <c r="Z63" s="3"/>
      <c r="AA63" s="3"/>
    </row>
    <row r="64" spans="1:27">
      <c r="A64" s="13"/>
      <c r="B64" s="212"/>
      <c r="C64" s="213"/>
      <c r="D64" s="213"/>
      <c r="E64" s="213"/>
      <c r="F64" s="213"/>
      <c r="G64" s="213"/>
      <c r="H64" s="213"/>
      <c r="I64" s="213"/>
      <c r="J64" s="213"/>
      <c r="K64" s="213"/>
      <c r="L64" s="213"/>
      <c r="M64" s="213"/>
      <c r="N64" s="213"/>
      <c r="O64" s="214"/>
      <c r="P64" s="41"/>
      <c r="Q64" s="3"/>
      <c r="R64" s="3"/>
      <c r="S64" s="3"/>
      <c r="T64" s="3"/>
      <c r="U64" s="3"/>
      <c r="V64" s="3"/>
      <c r="W64" s="3"/>
      <c r="X64" s="3"/>
      <c r="Y64" s="3"/>
      <c r="Z64" s="3"/>
      <c r="AA64" s="3"/>
    </row>
    <row r="65" spans="1:27">
      <c r="A65" s="13"/>
      <c r="B65" s="212"/>
      <c r="C65" s="213"/>
      <c r="D65" s="213"/>
      <c r="E65" s="213"/>
      <c r="F65" s="213"/>
      <c r="G65" s="213"/>
      <c r="H65" s="213"/>
      <c r="I65" s="213"/>
      <c r="J65" s="213"/>
      <c r="K65" s="213"/>
      <c r="L65" s="213"/>
      <c r="M65" s="213"/>
      <c r="N65" s="213"/>
      <c r="O65" s="214"/>
      <c r="P65" s="41"/>
      <c r="Q65" s="3"/>
      <c r="R65" s="3"/>
      <c r="S65" s="3"/>
      <c r="T65" s="3"/>
      <c r="U65" s="3"/>
      <c r="V65" s="3"/>
      <c r="W65" s="3"/>
      <c r="X65" s="3"/>
      <c r="Y65" s="3"/>
      <c r="Z65" s="3"/>
      <c r="AA65" s="3"/>
    </row>
    <row r="66" spans="1:27">
      <c r="A66" s="13"/>
      <c r="B66" s="212"/>
      <c r="C66" s="213"/>
      <c r="D66" s="213"/>
      <c r="E66" s="213"/>
      <c r="F66" s="213"/>
      <c r="G66" s="213"/>
      <c r="H66" s="213"/>
      <c r="I66" s="213"/>
      <c r="J66" s="213"/>
      <c r="K66" s="213"/>
      <c r="L66" s="213"/>
      <c r="M66" s="213"/>
      <c r="N66" s="213"/>
      <c r="O66" s="214"/>
      <c r="P66" s="41"/>
      <c r="Q66" s="3"/>
      <c r="R66" s="3"/>
      <c r="S66" s="3"/>
      <c r="T66" s="3"/>
      <c r="U66" s="3"/>
      <c r="V66" s="3"/>
      <c r="W66" s="3"/>
      <c r="X66" s="3"/>
      <c r="Y66" s="3"/>
      <c r="Z66" s="3"/>
      <c r="AA66" s="3"/>
    </row>
    <row r="67" spans="1:27">
      <c r="A67" s="12"/>
      <c r="B67" s="212"/>
      <c r="C67" s="213"/>
      <c r="D67" s="213"/>
      <c r="E67" s="213"/>
      <c r="F67" s="213"/>
      <c r="G67" s="213"/>
      <c r="H67" s="213"/>
      <c r="I67" s="213"/>
      <c r="J67" s="213"/>
      <c r="K67" s="213"/>
      <c r="L67" s="213"/>
      <c r="M67" s="213"/>
      <c r="N67" s="213"/>
      <c r="O67" s="214"/>
      <c r="P67" s="41"/>
      <c r="Q67" s="3"/>
      <c r="R67" s="3"/>
      <c r="S67" s="3"/>
      <c r="T67" s="3"/>
      <c r="U67" s="3"/>
      <c r="V67" s="3"/>
      <c r="W67" s="3"/>
      <c r="X67" s="3"/>
      <c r="Y67" s="3"/>
      <c r="Z67" s="3"/>
      <c r="AA67" s="3"/>
    </row>
    <row r="68" spans="1:27">
      <c r="A68" s="12"/>
      <c r="B68" s="212"/>
      <c r="C68" s="213"/>
      <c r="D68" s="213"/>
      <c r="E68" s="213"/>
      <c r="F68" s="213"/>
      <c r="G68" s="213"/>
      <c r="H68" s="213"/>
      <c r="I68" s="213"/>
      <c r="J68" s="213"/>
      <c r="K68" s="213"/>
      <c r="L68" s="213"/>
      <c r="M68" s="213"/>
      <c r="N68" s="213"/>
      <c r="O68" s="214"/>
      <c r="P68" s="41"/>
      <c r="Q68" s="3"/>
      <c r="R68" s="3"/>
      <c r="S68" s="3"/>
      <c r="T68" s="3"/>
      <c r="U68" s="3"/>
      <c r="V68" s="3"/>
      <c r="W68" s="3"/>
      <c r="X68" s="3"/>
      <c r="Y68" s="3"/>
      <c r="Z68" s="3"/>
      <c r="AA68" s="3"/>
    </row>
    <row r="69" spans="1:27">
      <c r="A69" s="12"/>
      <c r="B69" s="215"/>
      <c r="C69" s="216"/>
      <c r="D69" s="216"/>
      <c r="E69" s="216"/>
      <c r="F69" s="216"/>
      <c r="G69" s="216"/>
      <c r="H69" s="216"/>
      <c r="I69" s="216"/>
      <c r="J69" s="216"/>
      <c r="K69" s="216"/>
      <c r="L69" s="216"/>
      <c r="M69" s="216"/>
      <c r="N69" s="216"/>
      <c r="O69" s="217"/>
      <c r="P69" s="41"/>
      <c r="Q69" s="3"/>
      <c r="R69" s="3"/>
      <c r="S69" s="3"/>
      <c r="T69" s="3"/>
      <c r="U69" s="3"/>
      <c r="V69" s="3"/>
      <c r="W69" s="3"/>
      <c r="X69" s="3"/>
      <c r="Y69" s="3"/>
      <c r="Z69" s="3"/>
      <c r="AA69" s="3"/>
    </row>
    <row r="70" spans="1:27">
      <c r="A70" s="40"/>
      <c r="B70" s="41"/>
      <c r="C70" s="41"/>
      <c r="D70" s="41"/>
      <c r="E70" s="41"/>
      <c r="F70" s="41"/>
      <c r="G70" s="41"/>
      <c r="H70" s="41"/>
      <c r="I70" s="41"/>
      <c r="J70" s="41"/>
      <c r="K70" s="41"/>
      <c r="L70" s="41"/>
      <c r="M70" s="41"/>
      <c r="N70" s="41"/>
      <c r="O70" s="41"/>
      <c r="P70" s="41"/>
      <c r="Q70" s="3"/>
      <c r="R70" s="3"/>
      <c r="S70" s="3"/>
      <c r="T70" s="3"/>
      <c r="U70" s="3"/>
      <c r="V70" s="3"/>
      <c r="W70" s="3"/>
      <c r="X70" s="3"/>
      <c r="Y70" s="3"/>
      <c r="Z70" s="3"/>
      <c r="AA70" s="3"/>
    </row>
    <row r="71" spans="1:27" hidden="1">
      <c r="A71" s="5"/>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idden="1">
      <c r="A72" s="5"/>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idden="1">
      <c r="A73" s="5"/>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idden="1">
      <c r="A74" s="5"/>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idden="1">
      <c r="A75" s="5"/>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idden="1">
      <c r="A76" s="5"/>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idden="1">
      <c r="A77" s="5"/>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idden="1">
      <c r="A78" s="5"/>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idden="1">
      <c r="A79" s="5"/>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idden="1">
      <c r="A80" s="5"/>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idden="1">
      <c r="A81" s="5"/>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idden="1">
      <c r="A82" s="5"/>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idden="1">
      <c r="A83" s="5"/>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idden="1">
      <c r="A84" s="5"/>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idden="1">
      <c r="A85" s="5"/>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idden="1">
      <c r="A86" s="5"/>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idden="1">
      <c r="A87" s="5"/>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idden="1">
      <c r="A88" s="5"/>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idden="1">
      <c r="A89" s="5"/>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idden="1">
      <c r="A90" s="5"/>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idden="1">
      <c r="A91" s="5"/>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idden="1">
      <c r="A92" s="5"/>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idden="1">
      <c r="A93" s="5"/>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idden="1">
      <c r="A94" s="5"/>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idden="1">
      <c r="A95" s="5"/>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idden="1">
      <c r="A96" s="5"/>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idden="1">
      <c r="A97" s="5"/>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idden="1">
      <c r="A98" s="5"/>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idden="1">
      <c r="A99" s="5"/>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idden="1">
      <c r="A100" s="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idden="1">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idden="1">
      <c r="A102" s="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idden="1">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idden="1">
      <c r="A104" s="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idden="1">
      <c r="A105" s="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5" hidden="1" customHeight="1">
      <c r="A106" s="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idden="1">
      <c r="A107" s="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5" hidden="1" customHeight="1">
      <c r="A108" s="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idden="1">
      <c r="A109" s="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idden="1">
      <c r="A110" s="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idden="1">
      <c r="A111" s="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idden="1">
      <c r="A112" s="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5" hidden="1" customHeight="1">
      <c r="A113" s="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idden="1">
      <c r="A114" s="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idden="1">
      <c r="A115" s="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idden="1">
      <c r="A116" s="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idden="1">
      <c r="A117" s="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idden="1">
      <c r="A118" s="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idden="1">
      <c r="A119" s="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idden="1">
      <c r="A120" s="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idden="1">
      <c r="A121" s="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idden="1">
      <c r="A122" s="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idden="1">
      <c r="A123" s="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idden="1">
      <c r="A124" s="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idden="1">
      <c r="A125" s="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idden="1">
      <c r="A126" s="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idden="1">
      <c r="A127" s="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idden="1">
      <c r="A128" s="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idden="1">
      <c r="A129" s="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idden="1">
      <c r="A130" s="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idden="1">
      <c r="A131" s="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idden="1">
      <c r="A132" s="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idden="1">
      <c r="A133" s="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idden="1">
      <c r="A134" s="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idden="1">
      <c r="A135" s="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idden="1">
      <c r="A136" s="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idden="1">
      <c r="A137" s="5"/>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idden="1">
      <c r="A138" s="5"/>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idden="1">
      <c r="A139" s="5"/>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idden="1">
      <c r="A140" s="5"/>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idden="1">
      <c r="A141" s="5"/>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idden="1">
      <c r="A142" s="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idden="1">
      <c r="A143" s="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idden="1">
      <c r="A144" s="5"/>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idden="1">
      <c r="A145" s="5"/>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idden="1">
      <c r="A146" s="5"/>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idden="1">
      <c r="A147" s="5"/>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idden="1">
      <c r="A148" s="5"/>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idden="1">
      <c r="A149" s="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idden="1">
      <c r="A150" s="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idden="1">
      <c r="A151" s="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idden="1">
      <c r="A152" s="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idden="1">
      <c r="A153" s="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idden="1">
      <c r="A154" s="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idden="1">
      <c r="A155" s="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idden="1">
      <c r="A156" s="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idden="1">
      <c r="A157" s="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idden="1">
      <c r="A158" s="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idden="1">
      <c r="A159" s="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idden="1">
      <c r="A160" s="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idden="1">
      <c r="A161" s="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idden="1">
      <c r="A162" s="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idden="1">
      <c r="A163" s="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idden="1">
      <c r="A164" s="5"/>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idden="1">
      <c r="A165" s="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idden="1">
      <c r="A166" s="5"/>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idden="1">
      <c r="A167" s="5"/>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idden="1">
      <c r="A168" s="5"/>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idden="1">
      <c r="A169" s="5"/>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idden="1">
      <c r="A170" s="5"/>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idden="1">
      <c r="A171" s="5"/>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idden="1">
      <c r="A172" s="5"/>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idden="1">
      <c r="A173" s="5"/>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idden="1">
      <c r="A174" s="5"/>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idden="1">
      <c r="A175" s="5"/>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idden="1">
      <c r="A176" s="5"/>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idden="1">
      <c r="A177" s="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idden="1">
      <c r="A178" s="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idden="1">
      <c r="A179" s="5"/>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idden="1">
      <c r="A180" s="5"/>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idden="1">
      <c r="A181" s="5"/>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idden="1">
      <c r="A182" s="5"/>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idden="1">
      <c r="A183" s="5"/>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idden="1">
      <c r="A184" s="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idden="1">
      <c r="A185" s="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idden="1">
      <c r="A186" s="5"/>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idden="1">
      <c r="A187" s="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idden="1">
      <c r="A188" s="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idden="1">
      <c r="A189" s="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idden="1">
      <c r="A190" s="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idden="1">
      <c r="A191" s="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idden="1">
      <c r="A192" s="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idden="1">
      <c r="A193" s="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idden="1">
      <c r="A194" s="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idden="1">
      <c r="A195" s="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idden="1">
      <c r="A196" s="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idden="1">
      <c r="A197" s="5"/>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idden="1">
      <c r="A198" s="5"/>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idden="1">
      <c r="A199" s="5"/>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idden="1">
      <c r="A200" s="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idden="1">
      <c r="A201" s="5"/>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idden="1">
      <c r="A202" s="5"/>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idden="1">
      <c r="A203" s="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idden="1">
      <c r="A204" s="5"/>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idden="1">
      <c r="A205" s="5"/>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idden="1">
      <c r="A206" s="5"/>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idden="1">
      <c r="A207" s="5"/>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idden="1">
      <c r="A208" s="5"/>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idden="1">
      <c r="A209" s="5"/>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idden="1">
      <c r="A210" s="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idden="1">
      <c r="A211" s="5"/>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idden="1">
      <c r="A212" s="5"/>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idden="1">
      <c r="A213" s="5"/>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idden="1">
      <c r="A214" s="5"/>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idden="1">
      <c r="A215" s="5"/>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idden="1">
      <c r="A216" s="5"/>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idden="1">
      <c r="A217" s="5"/>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idden="1">
      <c r="A218" s="5"/>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idden="1">
      <c r="A219" s="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idden="1">
      <c r="A220" s="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idden="1">
      <c r="A221" s="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idden="1">
      <c r="A222" s="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idden="1">
      <c r="A223" s="5"/>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idden="1">
      <c r="A224" s="1"/>
      <c r="B224" s="1"/>
      <c r="C224" s="1"/>
      <c r="D224" s="1"/>
      <c r="E224" s="1"/>
      <c r="F224" s="1"/>
      <c r="G224" s="1"/>
      <c r="H224" s="1"/>
      <c r="I224" s="1"/>
      <c r="J224" s="1"/>
      <c r="K224" s="1"/>
      <c r="L224" s="1"/>
      <c r="M224" s="1"/>
      <c r="N224" s="1"/>
      <c r="O224" s="1"/>
      <c r="P224" s="3"/>
      <c r="Q224" s="3"/>
      <c r="R224" s="3"/>
      <c r="S224" s="3"/>
      <c r="T224" s="3"/>
      <c r="U224" s="3"/>
      <c r="V224" s="3"/>
      <c r="W224" s="3"/>
      <c r="X224" s="3"/>
      <c r="Y224" s="3"/>
      <c r="Z224" s="3"/>
      <c r="AA224" s="3"/>
    </row>
    <row r="225" spans="1:27" hidden="1">
      <c r="A225" s="1"/>
      <c r="B225" s="1"/>
      <c r="C225" s="1"/>
      <c r="D225" s="1"/>
      <c r="E225" s="1"/>
      <c r="F225" s="1"/>
      <c r="G225" s="1"/>
      <c r="H225" s="1"/>
      <c r="I225" s="1"/>
      <c r="J225" s="1"/>
      <c r="K225" s="1"/>
      <c r="L225" s="1"/>
      <c r="M225" s="1"/>
      <c r="N225" s="1"/>
      <c r="O225" s="1"/>
      <c r="P225" s="3"/>
      <c r="Q225" s="3"/>
      <c r="R225" s="3"/>
      <c r="S225" s="3"/>
      <c r="T225" s="3"/>
      <c r="U225" s="3"/>
      <c r="V225" s="3"/>
      <c r="W225" s="3"/>
      <c r="X225" s="3"/>
      <c r="Y225" s="3"/>
      <c r="Z225" s="3"/>
      <c r="AA225" s="3"/>
    </row>
    <row r="226" spans="1:27" hidden="1">
      <c r="A226" s="1"/>
      <c r="B226" s="1"/>
      <c r="C226" s="1"/>
      <c r="D226" s="1"/>
      <c r="E226" s="1"/>
      <c r="F226" s="1"/>
      <c r="G226" s="1"/>
      <c r="H226" s="1"/>
      <c r="I226" s="1"/>
      <c r="J226" s="1"/>
      <c r="K226" s="1"/>
      <c r="L226" s="1"/>
      <c r="M226" s="1"/>
      <c r="N226" s="1"/>
      <c r="O226" s="1"/>
      <c r="P226" s="3"/>
      <c r="Q226" s="3"/>
      <c r="R226" s="3"/>
      <c r="S226" s="3"/>
      <c r="T226" s="3"/>
      <c r="U226" s="3"/>
      <c r="V226" s="3"/>
      <c r="W226" s="3"/>
      <c r="X226" s="3"/>
      <c r="Y226" s="3"/>
      <c r="Z226" s="3"/>
      <c r="AA226" s="3"/>
    </row>
    <row r="227" spans="1:27" hidden="1">
      <c r="A227" s="1"/>
      <c r="B227" s="1"/>
      <c r="C227" s="1"/>
      <c r="D227" s="1"/>
      <c r="E227" s="1"/>
      <c r="F227" s="1"/>
      <c r="G227" s="1"/>
      <c r="H227" s="1"/>
      <c r="I227" s="1"/>
      <c r="J227" s="1"/>
      <c r="K227" s="1"/>
      <c r="L227" s="1"/>
      <c r="M227" s="1"/>
      <c r="N227" s="1"/>
      <c r="O227" s="1"/>
      <c r="P227" s="3"/>
      <c r="Q227" s="3"/>
      <c r="R227" s="3"/>
      <c r="S227" s="3"/>
      <c r="T227" s="3"/>
      <c r="U227" s="3"/>
      <c r="V227" s="3"/>
      <c r="W227" s="3"/>
      <c r="X227" s="3"/>
      <c r="Y227" s="3"/>
      <c r="Z227" s="3"/>
      <c r="AA227" s="3"/>
    </row>
    <row r="228" spans="1:27" hidden="1">
      <c r="A228" s="1"/>
      <c r="B228" s="1"/>
      <c r="C228" s="1"/>
      <c r="D228" s="1"/>
      <c r="E228" s="1"/>
      <c r="F228" s="1"/>
      <c r="G228" s="1"/>
      <c r="H228" s="1"/>
      <c r="I228" s="1"/>
      <c r="J228" s="1"/>
      <c r="K228" s="1"/>
      <c r="L228" s="1"/>
      <c r="M228" s="1"/>
      <c r="N228" s="1"/>
      <c r="O228" s="1"/>
      <c r="P228" s="3"/>
      <c r="Q228" s="3"/>
      <c r="R228" s="3"/>
      <c r="S228" s="3"/>
      <c r="T228" s="3"/>
      <c r="U228" s="3"/>
      <c r="V228" s="3"/>
      <c r="W228" s="3"/>
      <c r="X228" s="3"/>
      <c r="Y228" s="3"/>
      <c r="Z228" s="3"/>
      <c r="AA228" s="3"/>
    </row>
    <row r="229" spans="1:27" hidden="1">
      <c r="A229" s="1"/>
      <c r="B229" s="1"/>
      <c r="C229" s="1"/>
      <c r="D229" s="1"/>
      <c r="E229" s="1"/>
      <c r="F229" s="1"/>
      <c r="G229" s="1"/>
      <c r="H229" s="1"/>
      <c r="I229" s="1"/>
      <c r="J229" s="1"/>
      <c r="K229" s="1"/>
      <c r="L229" s="1"/>
      <c r="M229" s="1"/>
      <c r="N229" s="1"/>
      <c r="O229" s="1"/>
      <c r="P229" s="3"/>
      <c r="Q229" s="3"/>
      <c r="R229" s="3"/>
      <c r="S229" s="3"/>
      <c r="T229" s="3"/>
      <c r="U229" s="3"/>
      <c r="V229" s="3"/>
      <c r="W229" s="3"/>
      <c r="X229" s="3"/>
      <c r="Y229" s="3"/>
      <c r="Z229" s="3"/>
      <c r="AA229" s="3"/>
    </row>
    <row r="230" spans="1:27" hidden="1">
      <c r="A230" s="1"/>
      <c r="B230" s="1"/>
      <c r="C230" s="1"/>
      <c r="D230" s="1"/>
      <c r="E230" s="1"/>
      <c r="F230" s="1"/>
      <c r="G230" s="1"/>
      <c r="H230" s="1"/>
      <c r="I230" s="1"/>
      <c r="J230" s="1"/>
      <c r="K230" s="1"/>
      <c r="L230" s="1"/>
      <c r="M230" s="1"/>
      <c r="N230" s="1"/>
      <c r="O230" s="1"/>
      <c r="P230" s="3"/>
      <c r="Q230" s="3"/>
      <c r="R230" s="3"/>
      <c r="S230" s="3"/>
      <c r="T230" s="3"/>
      <c r="U230" s="3"/>
      <c r="V230" s="3"/>
      <c r="W230" s="3"/>
      <c r="X230" s="3"/>
      <c r="Y230" s="3"/>
      <c r="Z230" s="3"/>
      <c r="AA230" s="3"/>
    </row>
    <row r="231" spans="1:27" hidden="1">
      <c r="A231" s="1"/>
      <c r="B231" s="1"/>
      <c r="C231" s="1"/>
      <c r="D231" s="1"/>
      <c r="E231" s="1"/>
      <c r="F231" s="1"/>
      <c r="G231" s="1"/>
      <c r="H231" s="1"/>
      <c r="I231" s="1"/>
      <c r="J231" s="1"/>
      <c r="K231" s="1"/>
      <c r="L231" s="1"/>
      <c r="M231" s="1"/>
      <c r="N231" s="1"/>
      <c r="O231" s="1"/>
      <c r="P231" s="3"/>
      <c r="Q231" s="3"/>
      <c r="R231" s="3"/>
      <c r="S231" s="3"/>
      <c r="T231" s="3"/>
      <c r="U231" s="3"/>
      <c r="V231" s="3"/>
      <c r="W231" s="3"/>
      <c r="X231" s="3"/>
      <c r="Y231" s="3"/>
      <c r="Z231" s="3"/>
      <c r="AA231" s="3"/>
    </row>
    <row r="232" spans="1:27" hidden="1">
      <c r="A232" s="1"/>
      <c r="B232" s="1"/>
      <c r="C232" s="1"/>
      <c r="D232" s="1"/>
      <c r="E232" s="1"/>
      <c r="F232" s="1"/>
      <c r="G232" s="1"/>
      <c r="H232" s="1"/>
      <c r="I232" s="1"/>
      <c r="J232" s="1"/>
      <c r="K232" s="1"/>
      <c r="L232" s="1"/>
      <c r="M232" s="1"/>
      <c r="N232" s="1"/>
      <c r="O232" s="1"/>
      <c r="P232" s="3"/>
      <c r="Q232" s="3"/>
      <c r="R232" s="3"/>
      <c r="S232" s="3"/>
      <c r="T232" s="3"/>
      <c r="U232" s="3"/>
      <c r="V232" s="3"/>
      <c r="W232" s="3"/>
      <c r="X232" s="3"/>
      <c r="Y232" s="3"/>
      <c r="Z232" s="3"/>
      <c r="AA232" s="3"/>
    </row>
    <row r="233" spans="1:27" hidden="1">
      <c r="A233" s="1"/>
      <c r="B233" s="1"/>
      <c r="C233" s="1"/>
      <c r="D233" s="1"/>
      <c r="E233" s="1"/>
      <c r="F233" s="1"/>
      <c r="G233" s="1"/>
      <c r="H233" s="1"/>
      <c r="I233" s="1"/>
      <c r="J233" s="1"/>
      <c r="K233" s="1"/>
      <c r="L233" s="1"/>
      <c r="M233" s="1"/>
      <c r="N233" s="1"/>
      <c r="O233" s="1"/>
      <c r="P233" s="3"/>
      <c r="Q233" s="3"/>
      <c r="R233" s="3"/>
      <c r="S233" s="3"/>
      <c r="T233" s="3"/>
      <c r="U233" s="3"/>
      <c r="V233" s="3"/>
      <c r="W233" s="3"/>
      <c r="X233" s="3"/>
      <c r="Y233" s="3"/>
      <c r="Z233" s="3"/>
      <c r="AA233" s="3"/>
    </row>
    <row r="234" spans="1:27" hidden="1">
      <c r="A234" s="1"/>
      <c r="B234" s="1"/>
      <c r="C234" s="1"/>
      <c r="D234" s="1"/>
      <c r="E234" s="1"/>
      <c r="F234" s="1"/>
      <c r="G234" s="1"/>
      <c r="H234" s="1"/>
      <c r="I234" s="1"/>
      <c r="J234" s="1"/>
      <c r="K234" s="1"/>
      <c r="L234" s="1"/>
      <c r="M234" s="1"/>
      <c r="N234" s="1"/>
      <c r="O234" s="1"/>
      <c r="P234" s="3"/>
      <c r="Q234" s="3"/>
      <c r="R234" s="3"/>
      <c r="S234" s="3"/>
      <c r="T234" s="3"/>
      <c r="U234" s="3"/>
      <c r="V234" s="3"/>
      <c r="W234" s="3"/>
      <c r="X234" s="3"/>
      <c r="Y234" s="3"/>
      <c r="Z234" s="3"/>
      <c r="AA234" s="3"/>
    </row>
    <row r="235" spans="1:27" hidden="1">
      <c r="A235" s="1"/>
      <c r="B235" s="1"/>
      <c r="C235" s="1"/>
      <c r="D235" s="1"/>
      <c r="E235" s="1"/>
      <c r="F235" s="1"/>
      <c r="G235" s="1"/>
      <c r="H235" s="1"/>
      <c r="I235" s="1"/>
      <c r="J235" s="1"/>
      <c r="K235" s="1"/>
      <c r="L235" s="1"/>
      <c r="M235" s="1"/>
      <c r="N235" s="1"/>
      <c r="O235" s="1"/>
      <c r="P235" s="3"/>
      <c r="Q235" s="3"/>
      <c r="R235" s="3"/>
      <c r="S235" s="3"/>
      <c r="T235" s="3"/>
      <c r="U235" s="3"/>
      <c r="V235" s="3"/>
      <c r="W235" s="3"/>
      <c r="X235" s="3"/>
      <c r="Y235" s="3"/>
      <c r="Z235" s="3"/>
      <c r="AA235" s="3"/>
    </row>
    <row r="236" spans="1:27" hidden="1">
      <c r="A236" s="1"/>
      <c r="B236" s="1"/>
      <c r="C236" s="1"/>
      <c r="D236" s="1"/>
      <c r="E236" s="1"/>
      <c r="F236" s="1"/>
      <c r="G236" s="1"/>
      <c r="H236" s="1"/>
      <c r="I236" s="1"/>
      <c r="J236" s="1"/>
      <c r="K236" s="1"/>
      <c r="L236" s="1"/>
      <c r="M236" s="1"/>
      <c r="N236" s="1"/>
      <c r="O236" s="1"/>
      <c r="P236" s="3"/>
      <c r="Q236" s="3"/>
      <c r="R236" s="3"/>
      <c r="S236" s="3"/>
      <c r="T236" s="3"/>
      <c r="U236" s="3"/>
      <c r="V236" s="3"/>
      <c r="W236" s="3"/>
      <c r="X236" s="3"/>
      <c r="Y236" s="3"/>
      <c r="Z236" s="3"/>
      <c r="AA236" s="3"/>
    </row>
    <row r="237" spans="1:27" hidden="1">
      <c r="A237" s="1"/>
      <c r="B237" s="1"/>
      <c r="C237" s="1"/>
      <c r="D237" s="1"/>
      <c r="E237" s="1"/>
      <c r="F237" s="1"/>
      <c r="G237" s="1"/>
      <c r="H237" s="1"/>
      <c r="I237" s="1"/>
      <c r="J237" s="1"/>
      <c r="K237" s="1"/>
      <c r="L237" s="1"/>
      <c r="M237" s="1"/>
      <c r="N237" s="1"/>
      <c r="O237" s="1"/>
      <c r="P237" s="3"/>
      <c r="Q237" s="3"/>
      <c r="R237" s="3"/>
      <c r="S237" s="3"/>
      <c r="T237" s="3"/>
      <c r="U237" s="3"/>
      <c r="V237" s="3"/>
      <c r="W237" s="3"/>
      <c r="X237" s="3"/>
      <c r="Y237" s="3"/>
      <c r="Z237" s="3"/>
      <c r="AA237" s="3"/>
    </row>
    <row r="238" spans="1:27" hidden="1">
      <c r="A238" s="1"/>
      <c r="B238" s="1"/>
      <c r="C238" s="1"/>
      <c r="D238" s="1"/>
      <c r="E238" s="1"/>
      <c r="F238" s="1"/>
      <c r="G238" s="1"/>
      <c r="H238" s="1"/>
      <c r="I238" s="1"/>
      <c r="J238" s="1"/>
      <c r="K238" s="1"/>
      <c r="L238" s="1"/>
      <c r="M238" s="1"/>
      <c r="N238" s="1"/>
      <c r="O238" s="1"/>
      <c r="P238" s="3"/>
      <c r="Q238" s="3"/>
      <c r="R238" s="3"/>
      <c r="S238" s="3"/>
      <c r="T238" s="3"/>
      <c r="U238" s="3"/>
      <c r="V238" s="3"/>
      <c r="W238" s="3"/>
      <c r="X238" s="3"/>
      <c r="Y238" s="3"/>
      <c r="Z238" s="3"/>
      <c r="AA238" s="3"/>
    </row>
    <row r="239" spans="1:27" hidden="1">
      <c r="A239" s="1"/>
      <c r="B239" s="1"/>
      <c r="C239" s="1"/>
      <c r="D239" s="1"/>
      <c r="E239" s="1"/>
      <c r="F239" s="1"/>
      <c r="G239" s="1"/>
      <c r="H239" s="1"/>
      <c r="I239" s="1"/>
      <c r="J239" s="1"/>
      <c r="K239" s="1"/>
      <c r="L239" s="1"/>
      <c r="M239" s="1"/>
      <c r="N239" s="1"/>
      <c r="O239" s="1"/>
      <c r="P239" s="3"/>
      <c r="Q239" s="3"/>
      <c r="R239" s="3"/>
      <c r="S239" s="3"/>
      <c r="T239" s="3"/>
      <c r="U239" s="3"/>
      <c r="V239" s="3"/>
      <c r="W239" s="3"/>
      <c r="X239" s="3"/>
      <c r="Y239" s="3"/>
      <c r="Z239" s="3"/>
      <c r="AA239" s="3"/>
    </row>
    <row r="240" spans="1:27" hidden="1">
      <c r="A240" s="1"/>
      <c r="B240" s="1"/>
      <c r="C240" s="1"/>
      <c r="D240" s="1"/>
      <c r="E240" s="1"/>
      <c r="F240" s="1"/>
      <c r="G240" s="1"/>
      <c r="H240" s="1"/>
      <c r="I240" s="1"/>
      <c r="J240" s="1"/>
      <c r="K240" s="1"/>
      <c r="L240" s="1"/>
      <c r="M240" s="1"/>
      <c r="N240" s="1"/>
      <c r="O240" s="1"/>
      <c r="P240" s="3"/>
      <c r="Q240" s="3"/>
      <c r="R240" s="3"/>
      <c r="S240" s="3"/>
      <c r="T240" s="3"/>
      <c r="U240" s="3"/>
      <c r="V240" s="3"/>
      <c r="W240" s="3"/>
      <c r="X240" s="3"/>
      <c r="Y240" s="3"/>
      <c r="Z240" s="3"/>
      <c r="AA240" s="3"/>
    </row>
    <row r="241" spans="1:27" hidden="1">
      <c r="A241" s="1"/>
      <c r="B241" s="1"/>
      <c r="C241" s="1"/>
      <c r="D241" s="1"/>
      <c r="E241" s="1"/>
      <c r="F241" s="1"/>
      <c r="G241" s="1"/>
      <c r="H241" s="1"/>
      <c r="I241" s="1"/>
      <c r="J241" s="1"/>
      <c r="K241" s="1"/>
      <c r="L241" s="1"/>
      <c r="M241" s="1"/>
      <c r="N241" s="1"/>
      <c r="O241" s="1"/>
      <c r="P241" s="3"/>
      <c r="Q241" s="3"/>
      <c r="R241" s="3"/>
      <c r="S241" s="3"/>
      <c r="T241" s="3"/>
      <c r="U241" s="3"/>
      <c r="V241" s="3"/>
      <c r="W241" s="3"/>
      <c r="X241" s="3"/>
      <c r="Y241" s="3"/>
      <c r="Z241" s="3"/>
      <c r="AA241" s="3"/>
    </row>
    <row r="242" spans="1:27" hidden="1">
      <c r="A242" s="1"/>
      <c r="B242" s="1"/>
      <c r="C242" s="1"/>
      <c r="D242" s="1"/>
      <c r="E242" s="1"/>
      <c r="F242" s="1"/>
      <c r="G242" s="1"/>
      <c r="H242" s="1"/>
      <c r="I242" s="1"/>
      <c r="J242" s="1"/>
      <c r="K242" s="1"/>
      <c r="L242" s="1"/>
      <c r="M242" s="1"/>
      <c r="N242" s="1"/>
      <c r="O242" s="1"/>
      <c r="P242" s="3"/>
      <c r="Q242" s="3"/>
      <c r="R242" s="3"/>
      <c r="S242" s="3"/>
      <c r="T242" s="3"/>
      <c r="U242" s="3"/>
      <c r="V242" s="3"/>
      <c r="W242" s="3"/>
      <c r="X242" s="3"/>
      <c r="Y242" s="3"/>
      <c r="Z242" s="3"/>
      <c r="AA242" s="3"/>
    </row>
    <row r="243" spans="1:27" hidden="1">
      <c r="A243" s="1"/>
      <c r="B243" s="1"/>
      <c r="C243" s="1"/>
      <c r="D243" s="1"/>
      <c r="E243" s="1"/>
      <c r="F243" s="1"/>
      <c r="G243" s="1"/>
      <c r="H243" s="1"/>
      <c r="I243" s="1"/>
      <c r="J243" s="1"/>
      <c r="K243" s="1"/>
      <c r="L243" s="1"/>
      <c r="M243" s="1"/>
      <c r="N243" s="1"/>
      <c r="O243" s="1"/>
      <c r="P243" s="3"/>
      <c r="Q243" s="3"/>
      <c r="R243" s="3"/>
      <c r="S243" s="3"/>
      <c r="T243" s="3"/>
      <c r="U243" s="3"/>
      <c r="V243" s="3"/>
      <c r="W243" s="3"/>
      <c r="X243" s="3"/>
      <c r="Y243" s="3"/>
      <c r="Z243" s="3"/>
      <c r="AA243" s="3"/>
    </row>
    <row r="244" spans="1:27" hidden="1">
      <c r="A244" s="1"/>
      <c r="B244" s="1"/>
      <c r="C244" s="1"/>
      <c r="D244" s="1"/>
      <c r="E244" s="1"/>
      <c r="F244" s="1"/>
      <c r="G244" s="1"/>
      <c r="H244" s="1"/>
      <c r="I244" s="1"/>
      <c r="J244" s="1"/>
      <c r="K244" s="1"/>
      <c r="L244" s="1"/>
      <c r="M244" s="1"/>
      <c r="N244" s="1"/>
      <c r="O244" s="1"/>
      <c r="P244" s="3"/>
      <c r="Q244" s="3"/>
      <c r="R244" s="3"/>
      <c r="S244" s="3"/>
      <c r="T244" s="3"/>
      <c r="U244" s="3"/>
      <c r="V244" s="3"/>
      <c r="W244" s="3"/>
      <c r="X244" s="3"/>
      <c r="Y244" s="3"/>
      <c r="Z244" s="3"/>
      <c r="AA244" s="3"/>
    </row>
    <row r="245" spans="1:27" hidden="1">
      <c r="A245" s="1"/>
      <c r="B245" s="1"/>
      <c r="C245" s="1"/>
      <c r="D245" s="1"/>
      <c r="E245" s="1"/>
      <c r="F245" s="1"/>
      <c r="G245" s="1"/>
      <c r="H245" s="1"/>
      <c r="I245" s="1"/>
      <c r="J245" s="1"/>
      <c r="K245" s="1"/>
      <c r="L245" s="1"/>
      <c r="M245" s="1"/>
      <c r="N245" s="1"/>
      <c r="O245" s="1"/>
      <c r="P245" s="3"/>
      <c r="Q245" s="3"/>
      <c r="R245" s="3"/>
      <c r="S245" s="3"/>
      <c r="T245" s="3"/>
      <c r="U245" s="3"/>
      <c r="V245" s="3"/>
      <c r="W245" s="3"/>
      <c r="X245" s="3"/>
      <c r="Y245" s="3"/>
      <c r="Z245" s="3"/>
      <c r="AA245" s="3"/>
    </row>
    <row r="246" spans="1:27" hidden="1">
      <c r="A246" s="1"/>
      <c r="B246" s="1"/>
      <c r="C246" s="1"/>
      <c r="D246" s="1"/>
      <c r="E246" s="1"/>
      <c r="F246" s="1"/>
      <c r="G246" s="1"/>
      <c r="H246" s="1"/>
      <c r="I246" s="1"/>
      <c r="J246" s="1"/>
      <c r="K246" s="1"/>
      <c r="L246" s="1"/>
      <c r="M246" s="1"/>
      <c r="N246" s="1"/>
      <c r="O246" s="1"/>
      <c r="P246" s="3"/>
      <c r="Q246" s="3"/>
      <c r="R246" s="3"/>
      <c r="S246" s="3"/>
      <c r="T246" s="3"/>
      <c r="U246" s="3"/>
      <c r="V246" s="3"/>
      <c r="W246" s="3"/>
      <c r="X246" s="3"/>
      <c r="Y246" s="3"/>
      <c r="Z246" s="3"/>
      <c r="AA246" s="3"/>
    </row>
    <row r="247" spans="1:27" hidden="1">
      <c r="A247" s="1"/>
      <c r="B247" s="1"/>
      <c r="C247" s="1"/>
      <c r="D247" s="1"/>
      <c r="E247" s="1"/>
      <c r="F247" s="1"/>
      <c r="G247" s="1"/>
      <c r="H247" s="1"/>
      <c r="I247" s="1"/>
      <c r="J247" s="1"/>
      <c r="K247" s="1"/>
      <c r="L247" s="1"/>
      <c r="M247" s="1"/>
      <c r="N247" s="1"/>
      <c r="O247" s="1"/>
      <c r="P247" s="3"/>
      <c r="Q247" s="3"/>
      <c r="R247" s="3"/>
      <c r="S247" s="3"/>
      <c r="T247" s="3"/>
      <c r="U247" s="3"/>
      <c r="V247" s="3"/>
      <c r="W247" s="3"/>
      <c r="X247" s="3"/>
      <c r="Y247" s="3"/>
      <c r="Z247" s="3"/>
      <c r="AA247" s="3"/>
    </row>
  </sheetData>
  <sheetProtection sheet="1" objects="1" scenarios="1" selectLockedCells="1"/>
  <customSheetViews>
    <customSheetView guid="{1CEC71CB-DC87-4065-91A5-116B4A83B718}" scale="60" showPageBreaks="1" view="pageBreakPreview" topLeftCell="A92">
      <selection activeCell="P72" sqref="P72"/>
    </customSheetView>
  </customSheetViews>
  <mergeCells count="22">
    <mergeCell ref="A1:J1"/>
    <mergeCell ref="B13:D13"/>
    <mergeCell ref="B14:D14"/>
    <mergeCell ref="B15:D15"/>
    <mergeCell ref="B16:D16"/>
    <mergeCell ref="B11:D11"/>
    <mergeCell ref="B12:D12"/>
    <mergeCell ref="E9:J9"/>
    <mergeCell ref="B10:D10"/>
    <mergeCell ref="B35:D35"/>
    <mergeCell ref="B63:O69"/>
    <mergeCell ref="B21:O27"/>
    <mergeCell ref="B38:O44"/>
    <mergeCell ref="B17:D17"/>
    <mergeCell ref="B53:B57"/>
    <mergeCell ref="D51:H51"/>
    <mergeCell ref="B51:C52"/>
    <mergeCell ref="E33:J33"/>
    <mergeCell ref="B34:D34"/>
    <mergeCell ref="B18:D18"/>
    <mergeCell ref="B37:O37"/>
    <mergeCell ref="B59:K60"/>
  </mergeCells>
  <conditionalFormatting sqref="E11:J17">
    <cfRule type="cellIs" dxfId="19" priority="16" operator="equal">
      <formula>"katastrophal"</formula>
    </cfRule>
    <cfRule type="cellIs" dxfId="18" priority="17" operator="equal">
      <formula>"schwerwiegend"</formula>
    </cfRule>
    <cfRule type="cellIs" dxfId="17" priority="18" operator="equal">
      <formula>"mittel"</formula>
    </cfRule>
    <cfRule type="cellIs" dxfId="16" priority="19" operator="equal">
      <formula>"gering"</formula>
    </cfRule>
    <cfRule type="cellIs" dxfId="15" priority="20" operator="equal">
      <formula>"unbedeutend"</formula>
    </cfRule>
  </conditionalFormatting>
  <conditionalFormatting sqref="E35:J35">
    <cfRule type="cellIs" dxfId="14" priority="10" operator="equal">
      <formula>"fast sicher"</formula>
    </cfRule>
    <cfRule type="cellIs" dxfId="13" priority="11" operator="equal">
      <formula>"wahrscheinlich"</formula>
    </cfRule>
    <cfRule type="cellIs" dxfId="12" priority="12" operator="equal">
      <formula>"mittel"</formula>
    </cfRule>
    <cfRule type="cellIs" dxfId="11" priority="13" operator="equal">
      <formula>"unwahrscheinlich"</formula>
    </cfRule>
    <cfRule type="cellIs" dxfId="10" priority="14" operator="equal">
      <formula>"selten"</formula>
    </cfRule>
    <cfRule type="cellIs" dxfId="9" priority="15" operator="equal">
      <formula>"selten"</formula>
    </cfRule>
  </conditionalFormatting>
  <conditionalFormatting sqref="E35:J35">
    <cfRule type="cellIs" dxfId="8" priority="8" operator="equal">
      <formula>"selten"</formula>
    </cfRule>
    <cfRule type="cellIs" dxfId="7" priority="9" operator="equal">
      <formula>"selten"</formula>
    </cfRule>
  </conditionalFormatting>
  <conditionalFormatting sqref="E11:J17">
    <cfRule type="cellIs" dxfId="6" priority="7" operator="equal">
      <formula>"katastrophal"</formula>
    </cfRule>
  </conditionalFormatting>
  <conditionalFormatting sqref="E18:J18">
    <cfRule type="cellIs" dxfId="5" priority="6" operator="equal">
      <formula>"katastrophal"</formula>
    </cfRule>
  </conditionalFormatting>
  <conditionalFormatting sqref="E18:J18">
    <cfRule type="cellIs" dxfId="4" priority="5" operator="equal">
      <formula>"gering"</formula>
    </cfRule>
  </conditionalFormatting>
  <conditionalFormatting sqref="E18:J18">
    <cfRule type="cellIs" dxfId="3" priority="4" operator="equal">
      <formula>"schwerwiegend"</formula>
    </cfRule>
  </conditionalFormatting>
  <conditionalFormatting sqref="E18:J18">
    <cfRule type="cellIs" dxfId="2" priority="3" operator="equal">
      <formula>"mittel"</formula>
    </cfRule>
  </conditionalFormatting>
  <conditionalFormatting sqref="E18:J18">
    <cfRule type="cellIs" dxfId="1" priority="2" operator="equal">
      <formula>"unbedeutend"</formula>
    </cfRule>
  </conditionalFormatting>
  <conditionalFormatting sqref="E35:J35">
    <cfRule type="cellIs" dxfId="0" priority="1" operator="equal">
      <formula>"fast sicher"</formula>
    </cfRule>
  </conditionalFormatting>
  <dataValidations count="7">
    <dataValidation type="list" allowBlank="1" showInputMessage="1" showErrorMessage="1" sqref="E11:J17">
      <formula1>"unbedeutend, gering, mittel, schwerwiegend, katastrophal"</formula1>
    </dataValidation>
    <dataValidation type="list" allowBlank="1" showInputMessage="1" showErrorMessage="1" sqref="E35:J35">
      <formula1>"selten,unwahrscheinlich,mittel,wahrscheinlich,fast sicher"</formula1>
    </dataValidation>
    <dataValidation allowBlank="1" showInputMessage="1" showErrorMessage="1" promptTitle="Angaben zur Exposition" prompt="Die Datengrundlagen für die Exposition werden vom TLUBN bereitgestellt." sqref="B21:O27"/>
    <dataValidation allowBlank="1" showInputMessage="1" showErrorMessage="1" promptTitle="Einschätzung des Risikoniveaus" prompt="So kann beispielsweise geschlussfolgert werden, dass ein Katastrophenereignis, selbt wenn es selten ist, so schwerwiegende Folgen hat, dass das Projekt nicht zu realisieren ist oder aber das Anpassungmaßnahmen unwirtschaftlicher sind als ein Wiederaufbau." sqref="B63:O69"/>
    <dataValidation allowBlank="1" showInputMessage="1" showErrorMessage="1" promptTitle="Vorschlag TLUBN" prompt="Hitze: fast sicher_x000a_Starkregen: fast sicher _x000a_Überschwemmung: mittel (wahrscheinlich bei Lebensdauer &gt; 50 Jahre)_x000a_Dürre: wahrscheinlich_x000a_Sturm: wahrscheinlich_x000a_Hagel: mittel_x000a_Blitz: mittel_x000a_Schnee: wahrscheinlich " sqref="B35:D35"/>
    <dataValidation type="list" allowBlank="1" showInputMessage="1" showErrorMessage="1" promptTitle="Weitere Klimagefahr" prompt="Bitte wählen Sie weitere Klimagefahr(en) (Hagel, Blitz, Schnee) falls zutreffend. Treffen mehrere zu, nutzen Sie bitte das Feld für Erläuterungen für weitere Ausführungen. " sqref="J34">
      <mc:AlternateContent xmlns:x12ac="http://schemas.microsoft.com/office/spreadsheetml/2011/1/ac" xmlns:mc="http://schemas.openxmlformats.org/markup-compatibility/2006">
        <mc:Choice Requires="x12ac">
          <x12ac:list>"weitere Klimagefahr (Hagel, Blitz, Schnee)", weitere Klimagefahr (Hagel), weitere Klimagefahr (Blitz), weitere Klimagefahr (Schnee)</x12ac:list>
        </mc:Choice>
        <mc:Fallback>
          <formula1>"weitere Klimagefahr (Hagel, Blitz, Schnee), weitere Klimagefahr (Hagel), weitere Klimagefahr (Blitz), weitere Klimagefahr (Schnee)"</formula1>
        </mc:Fallback>
      </mc:AlternateContent>
    </dataValidation>
    <dataValidation type="list" allowBlank="1" showInputMessage="1" showErrorMessage="1" promptTitle="Weitere Klimagefahr" prompt="Bitte wählen Sie weitere Klimagefahr(en) (Hagel, Blitz, Schnee) falls zutreffend. Treffen mehrere zu, nutzen Sie bitte das Feld für Erläuterungen für weitere Ausführungen. " sqref="J10">
      <mc:AlternateContent xmlns:x12ac="http://schemas.microsoft.com/office/spreadsheetml/2011/1/ac" xmlns:mc="http://schemas.openxmlformats.org/markup-compatibility/2006">
        <mc:Choice Requires="x12ac">
          <x12ac:list>"weitere Klimagefahr (Hagel, Blitz, Schnee)", weitere Klimagefahr (Hagel), weitere Klimagefahr (Blitz), weitere Klimagefahr (Schnee)</x12ac:list>
        </mc:Choice>
        <mc:Fallback>
          <formula1>"weitere Klimagefahr (Hagel, Blitz, Schnee), weitere Klimagefahr (Hagel), weitere Klimagefahr (Blitz), weitere Klimagefahr (Schnee)"</formula1>
        </mc:Fallback>
      </mc:AlternateContent>
    </dataValidation>
  </dataValidations>
  <pageMargins left="0.7" right="0.7" top="0.78740157499999996" bottom="0.78740157499999996" header="0.3" footer="0.3"/>
  <pageSetup paperSize="9" scale="46" fitToHeight="0" orientation="landscape" r:id="rId1"/>
  <rowBreaks count="1" manualBreakCount="1">
    <brk id="46"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G389"/>
  <sheetViews>
    <sheetView zoomScale="130" zoomScaleNormal="130" zoomScaleSheetLayoutView="160" workbookViewId="0">
      <selection activeCell="B9" sqref="B9:I43"/>
    </sheetView>
  </sheetViews>
  <sheetFormatPr baseColWidth="10" defaultColWidth="0" defaultRowHeight="15" zeroHeight="1"/>
  <cols>
    <col min="1" max="10" width="11.42578125" customWidth="1"/>
    <col min="11" max="111" width="0" hidden="1" customWidth="1"/>
    <col min="112" max="16384" width="11.42578125" hidden="1"/>
  </cols>
  <sheetData>
    <row r="1" spans="1:111" ht="21">
      <c r="A1" s="241" t="s">
        <v>41</v>
      </c>
      <c r="B1" s="242"/>
      <c r="C1" s="242"/>
      <c r="D1" s="242"/>
      <c r="E1" s="242"/>
      <c r="F1" s="242"/>
      <c r="G1" s="242"/>
      <c r="H1" s="242"/>
      <c r="I1" s="242"/>
      <c r="J1" s="242"/>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row>
    <row r="2" spans="1:111">
      <c r="A2" s="12"/>
      <c r="B2" s="12"/>
      <c r="C2" s="12"/>
      <c r="D2" s="12"/>
      <c r="E2" s="12"/>
      <c r="F2" s="12"/>
      <c r="G2" s="12"/>
      <c r="H2" s="12"/>
      <c r="I2" s="12"/>
      <c r="J2" s="12"/>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row>
    <row r="3" spans="1:111">
      <c r="A3" s="12"/>
      <c r="B3" s="12"/>
      <c r="C3" s="12"/>
      <c r="D3" s="12"/>
      <c r="E3" s="12"/>
      <c r="F3" s="12"/>
      <c r="G3" s="12"/>
      <c r="H3" s="12"/>
      <c r="I3" s="12"/>
      <c r="J3" s="12"/>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row>
    <row r="4" spans="1:111">
      <c r="A4" s="13" t="s">
        <v>103</v>
      </c>
      <c r="B4" s="240" t="s">
        <v>30</v>
      </c>
      <c r="C4" s="240"/>
      <c r="D4" s="240"/>
      <c r="E4" s="240"/>
      <c r="F4" s="240"/>
      <c r="G4" s="240"/>
      <c r="H4" s="240"/>
      <c r="I4" s="240"/>
      <c r="J4" s="12"/>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row>
    <row r="5" spans="1:111">
      <c r="A5" s="13"/>
      <c r="B5" s="55"/>
      <c r="C5" s="55"/>
      <c r="D5" s="55"/>
      <c r="E5" s="55"/>
      <c r="F5" s="55"/>
      <c r="G5" s="55"/>
      <c r="H5" s="55"/>
      <c r="I5" s="55"/>
      <c r="J5" s="12"/>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row>
    <row r="6" spans="1:111" ht="37.5" customHeight="1">
      <c r="A6" s="13"/>
      <c r="B6" s="159" t="s">
        <v>213</v>
      </c>
      <c r="C6" s="159"/>
      <c r="D6" s="159"/>
      <c r="E6" s="159"/>
      <c r="F6" s="159"/>
      <c r="G6" s="159"/>
      <c r="H6" s="159"/>
      <c r="I6" s="159"/>
      <c r="J6" s="12"/>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row>
    <row r="7" spans="1:111" ht="98.25" customHeight="1">
      <c r="A7" s="13"/>
      <c r="B7" s="159" t="s">
        <v>196</v>
      </c>
      <c r="C7" s="159"/>
      <c r="D7" s="159"/>
      <c r="E7" s="159"/>
      <c r="F7" s="159"/>
      <c r="G7" s="159"/>
      <c r="H7" s="159"/>
      <c r="I7" s="159"/>
      <c r="J7" s="12"/>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row>
    <row r="8" spans="1:111">
      <c r="A8" s="13"/>
      <c r="B8" s="13"/>
      <c r="C8" s="13"/>
      <c r="D8" s="13"/>
      <c r="E8" s="13"/>
      <c r="F8" s="13"/>
      <c r="G8" s="13"/>
      <c r="H8" s="13"/>
      <c r="I8" s="13"/>
      <c r="J8" s="12"/>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row>
    <row r="9" spans="1:111">
      <c r="A9" s="13"/>
      <c r="B9" s="163" t="s">
        <v>207</v>
      </c>
      <c r="C9" s="164"/>
      <c r="D9" s="164"/>
      <c r="E9" s="164"/>
      <c r="F9" s="164"/>
      <c r="G9" s="164"/>
      <c r="H9" s="164"/>
      <c r="I9" s="165"/>
      <c r="J9" s="12"/>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row>
    <row r="10" spans="1:111">
      <c r="A10" s="13"/>
      <c r="B10" s="166"/>
      <c r="C10" s="167"/>
      <c r="D10" s="167"/>
      <c r="E10" s="167"/>
      <c r="F10" s="167"/>
      <c r="G10" s="167"/>
      <c r="H10" s="167"/>
      <c r="I10" s="168"/>
      <c r="J10" s="12"/>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row>
    <row r="11" spans="1:111">
      <c r="A11" s="13"/>
      <c r="B11" s="166"/>
      <c r="C11" s="167"/>
      <c r="D11" s="167"/>
      <c r="E11" s="167"/>
      <c r="F11" s="167"/>
      <c r="G11" s="167"/>
      <c r="H11" s="167"/>
      <c r="I11" s="168"/>
      <c r="J11" s="12"/>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row>
    <row r="12" spans="1:111">
      <c r="A12" s="14"/>
      <c r="B12" s="166"/>
      <c r="C12" s="167"/>
      <c r="D12" s="167"/>
      <c r="E12" s="167"/>
      <c r="F12" s="167"/>
      <c r="G12" s="167"/>
      <c r="H12" s="167"/>
      <c r="I12" s="168"/>
      <c r="J12" s="12"/>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row>
    <row r="13" spans="1:111">
      <c r="A13" s="13"/>
      <c r="B13" s="166"/>
      <c r="C13" s="167"/>
      <c r="D13" s="167"/>
      <c r="E13" s="167"/>
      <c r="F13" s="167"/>
      <c r="G13" s="167"/>
      <c r="H13" s="167"/>
      <c r="I13" s="168"/>
      <c r="J13" s="12"/>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row>
    <row r="14" spans="1:111">
      <c r="A14" s="14"/>
      <c r="B14" s="166"/>
      <c r="C14" s="167"/>
      <c r="D14" s="167"/>
      <c r="E14" s="167"/>
      <c r="F14" s="167"/>
      <c r="G14" s="167"/>
      <c r="H14" s="167"/>
      <c r="I14" s="168"/>
      <c r="J14" s="12"/>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row>
    <row r="15" spans="1:111">
      <c r="A15" s="13"/>
      <c r="B15" s="166"/>
      <c r="C15" s="167"/>
      <c r="D15" s="167"/>
      <c r="E15" s="167"/>
      <c r="F15" s="167"/>
      <c r="G15" s="167"/>
      <c r="H15" s="167"/>
      <c r="I15" s="168"/>
      <c r="J15" s="12"/>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row>
    <row r="16" spans="1:111">
      <c r="A16" s="13"/>
      <c r="B16" s="166"/>
      <c r="C16" s="167"/>
      <c r="D16" s="167"/>
      <c r="E16" s="167"/>
      <c r="F16" s="167"/>
      <c r="G16" s="167"/>
      <c r="H16" s="167"/>
      <c r="I16" s="168"/>
      <c r="J16" s="12"/>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row>
    <row r="17" spans="1:111">
      <c r="A17" s="13"/>
      <c r="B17" s="166"/>
      <c r="C17" s="167"/>
      <c r="D17" s="167"/>
      <c r="E17" s="167"/>
      <c r="F17" s="167"/>
      <c r="G17" s="167"/>
      <c r="H17" s="167"/>
      <c r="I17" s="168"/>
      <c r="J17" s="12"/>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row>
    <row r="18" spans="1:111">
      <c r="A18" s="13"/>
      <c r="B18" s="166"/>
      <c r="C18" s="167"/>
      <c r="D18" s="167"/>
      <c r="E18" s="167"/>
      <c r="F18" s="167"/>
      <c r="G18" s="167"/>
      <c r="H18" s="167"/>
      <c r="I18" s="168"/>
      <c r="J18" s="12"/>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row>
    <row r="19" spans="1:111">
      <c r="A19" s="13"/>
      <c r="B19" s="166"/>
      <c r="C19" s="167"/>
      <c r="D19" s="167"/>
      <c r="E19" s="167"/>
      <c r="F19" s="167"/>
      <c r="G19" s="167"/>
      <c r="H19" s="167"/>
      <c r="I19" s="168"/>
      <c r="J19" s="12"/>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row>
    <row r="20" spans="1:111">
      <c r="A20" s="13"/>
      <c r="B20" s="166"/>
      <c r="C20" s="167"/>
      <c r="D20" s="167"/>
      <c r="E20" s="167"/>
      <c r="F20" s="167"/>
      <c r="G20" s="167"/>
      <c r="H20" s="167"/>
      <c r="I20" s="168"/>
      <c r="J20" s="12"/>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row>
    <row r="21" spans="1:111">
      <c r="A21" s="13"/>
      <c r="B21" s="166"/>
      <c r="C21" s="167"/>
      <c r="D21" s="167"/>
      <c r="E21" s="167"/>
      <c r="F21" s="167"/>
      <c r="G21" s="167"/>
      <c r="H21" s="167"/>
      <c r="I21" s="168"/>
      <c r="J21" s="12"/>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row>
    <row r="22" spans="1:111">
      <c r="A22" s="13"/>
      <c r="B22" s="166"/>
      <c r="C22" s="167"/>
      <c r="D22" s="167"/>
      <c r="E22" s="167"/>
      <c r="F22" s="167"/>
      <c r="G22" s="167"/>
      <c r="H22" s="167"/>
      <c r="I22" s="168"/>
      <c r="J22" s="1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row>
    <row r="23" spans="1:111">
      <c r="A23" s="13"/>
      <c r="B23" s="166"/>
      <c r="C23" s="167"/>
      <c r="D23" s="167"/>
      <c r="E23" s="167"/>
      <c r="F23" s="167"/>
      <c r="G23" s="167"/>
      <c r="H23" s="167"/>
      <c r="I23" s="168"/>
      <c r="J23" s="12"/>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row>
    <row r="24" spans="1:111">
      <c r="A24" s="13"/>
      <c r="B24" s="166"/>
      <c r="C24" s="167"/>
      <c r="D24" s="167"/>
      <c r="E24" s="167"/>
      <c r="F24" s="167"/>
      <c r="G24" s="167"/>
      <c r="H24" s="167"/>
      <c r="I24" s="168"/>
      <c r="J24" s="12"/>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row>
    <row r="25" spans="1:111">
      <c r="A25" s="13"/>
      <c r="B25" s="166"/>
      <c r="C25" s="167"/>
      <c r="D25" s="167"/>
      <c r="E25" s="167"/>
      <c r="F25" s="167"/>
      <c r="G25" s="167"/>
      <c r="H25" s="167"/>
      <c r="I25" s="168"/>
      <c r="J25" s="12"/>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row>
    <row r="26" spans="1:111">
      <c r="A26" s="13"/>
      <c r="B26" s="166"/>
      <c r="C26" s="167"/>
      <c r="D26" s="167"/>
      <c r="E26" s="167"/>
      <c r="F26" s="167"/>
      <c r="G26" s="167"/>
      <c r="H26" s="167"/>
      <c r="I26" s="168"/>
      <c r="J26" s="12"/>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row>
    <row r="27" spans="1:111">
      <c r="A27" s="13"/>
      <c r="B27" s="166"/>
      <c r="C27" s="167"/>
      <c r="D27" s="167"/>
      <c r="E27" s="167"/>
      <c r="F27" s="167"/>
      <c r="G27" s="167"/>
      <c r="H27" s="167"/>
      <c r="I27" s="168"/>
      <c r="J27" s="12"/>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row>
    <row r="28" spans="1:111">
      <c r="A28" s="13"/>
      <c r="B28" s="166"/>
      <c r="C28" s="167"/>
      <c r="D28" s="167"/>
      <c r="E28" s="167"/>
      <c r="F28" s="167"/>
      <c r="G28" s="167"/>
      <c r="H28" s="167"/>
      <c r="I28" s="168"/>
      <c r="J28" s="12"/>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row>
    <row r="29" spans="1:111">
      <c r="A29" s="13"/>
      <c r="B29" s="166"/>
      <c r="C29" s="167"/>
      <c r="D29" s="167"/>
      <c r="E29" s="167"/>
      <c r="F29" s="167"/>
      <c r="G29" s="167"/>
      <c r="H29" s="167"/>
      <c r="I29" s="168"/>
      <c r="J29" s="12"/>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row>
    <row r="30" spans="1:111">
      <c r="A30" s="13"/>
      <c r="B30" s="166"/>
      <c r="C30" s="167"/>
      <c r="D30" s="167"/>
      <c r="E30" s="167"/>
      <c r="F30" s="167"/>
      <c r="G30" s="167"/>
      <c r="H30" s="167"/>
      <c r="I30" s="168"/>
      <c r="J30" s="12"/>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row>
    <row r="31" spans="1:111">
      <c r="A31" s="13"/>
      <c r="B31" s="166"/>
      <c r="C31" s="167"/>
      <c r="D31" s="167"/>
      <c r="E31" s="167"/>
      <c r="F31" s="167"/>
      <c r="G31" s="167"/>
      <c r="H31" s="167"/>
      <c r="I31" s="168"/>
      <c r="J31" s="12"/>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row>
    <row r="32" spans="1:111">
      <c r="A32" s="13"/>
      <c r="B32" s="166"/>
      <c r="C32" s="167"/>
      <c r="D32" s="167"/>
      <c r="E32" s="167"/>
      <c r="F32" s="167"/>
      <c r="G32" s="167"/>
      <c r="H32" s="167"/>
      <c r="I32" s="168"/>
      <c r="J32" s="12"/>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row>
    <row r="33" spans="1:111">
      <c r="A33" s="13"/>
      <c r="B33" s="166"/>
      <c r="C33" s="167"/>
      <c r="D33" s="167"/>
      <c r="E33" s="167"/>
      <c r="F33" s="167"/>
      <c r="G33" s="167"/>
      <c r="H33" s="167"/>
      <c r="I33" s="168"/>
      <c r="J33" s="12"/>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row>
    <row r="34" spans="1:111">
      <c r="A34" s="13"/>
      <c r="B34" s="166"/>
      <c r="C34" s="167"/>
      <c r="D34" s="167"/>
      <c r="E34" s="167"/>
      <c r="F34" s="167"/>
      <c r="G34" s="167"/>
      <c r="H34" s="167"/>
      <c r="I34" s="168"/>
      <c r="J34" s="12"/>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row>
    <row r="35" spans="1:111">
      <c r="A35" s="13"/>
      <c r="B35" s="166"/>
      <c r="C35" s="167"/>
      <c r="D35" s="167"/>
      <c r="E35" s="167"/>
      <c r="F35" s="167"/>
      <c r="G35" s="167"/>
      <c r="H35" s="167"/>
      <c r="I35" s="168"/>
      <c r="J35" s="12"/>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row>
    <row r="36" spans="1:111">
      <c r="A36" s="13"/>
      <c r="B36" s="166"/>
      <c r="C36" s="167"/>
      <c r="D36" s="167"/>
      <c r="E36" s="167"/>
      <c r="F36" s="167"/>
      <c r="G36" s="167"/>
      <c r="H36" s="167"/>
      <c r="I36" s="168"/>
      <c r="J36" s="12"/>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row>
    <row r="37" spans="1:111">
      <c r="A37" s="13"/>
      <c r="B37" s="166"/>
      <c r="C37" s="167"/>
      <c r="D37" s="167"/>
      <c r="E37" s="167"/>
      <c r="F37" s="167"/>
      <c r="G37" s="167"/>
      <c r="H37" s="167"/>
      <c r="I37" s="168"/>
      <c r="J37" s="12"/>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row>
    <row r="38" spans="1:111">
      <c r="A38" s="13"/>
      <c r="B38" s="166"/>
      <c r="C38" s="167"/>
      <c r="D38" s="167"/>
      <c r="E38" s="167"/>
      <c r="F38" s="167"/>
      <c r="G38" s="167"/>
      <c r="H38" s="167"/>
      <c r="I38" s="168"/>
      <c r="J38" s="12"/>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row>
    <row r="39" spans="1:111">
      <c r="A39" s="13"/>
      <c r="B39" s="166"/>
      <c r="C39" s="167"/>
      <c r="D39" s="167"/>
      <c r="E39" s="167"/>
      <c r="F39" s="167"/>
      <c r="G39" s="167"/>
      <c r="H39" s="167"/>
      <c r="I39" s="168"/>
      <c r="J39" s="12"/>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row>
    <row r="40" spans="1:111">
      <c r="A40" s="13"/>
      <c r="B40" s="166"/>
      <c r="C40" s="167"/>
      <c r="D40" s="167"/>
      <c r="E40" s="167"/>
      <c r="F40" s="167"/>
      <c r="G40" s="167"/>
      <c r="H40" s="167"/>
      <c r="I40" s="168"/>
      <c r="J40" s="12"/>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row>
    <row r="41" spans="1:111">
      <c r="A41" s="13"/>
      <c r="B41" s="166"/>
      <c r="C41" s="167"/>
      <c r="D41" s="167"/>
      <c r="E41" s="167"/>
      <c r="F41" s="167"/>
      <c r="G41" s="167"/>
      <c r="H41" s="167"/>
      <c r="I41" s="168"/>
      <c r="J41" s="12"/>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row>
    <row r="42" spans="1:111">
      <c r="A42" s="13"/>
      <c r="B42" s="166"/>
      <c r="C42" s="167"/>
      <c r="D42" s="167"/>
      <c r="E42" s="167"/>
      <c r="F42" s="167"/>
      <c r="G42" s="167"/>
      <c r="H42" s="167"/>
      <c r="I42" s="168"/>
      <c r="J42" s="12"/>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row>
    <row r="43" spans="1:111">
      <c r="A43" s="13"/>
      <c r="B43" s="169"/>
      <c r="C43" s="170"/>
      <c r="D43" s="170"/>
      <c r="E43" s="170"/>
      <c r="F43" s="170"/>
      <c r="G43" s="170"/>
      <c r="H43" s="170"/>
      <c r="I43" s="171"/>
      <c r="J43" s="12"/>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row>
    <row r="44" spans="1:111">
      <c r="A44" s="12"/>
      <c r="B44" s="12"/>
      <c r="C44" s="12"/>
      <c r="D44" s="12"/>
      <c r="E44" s="12"/>
      <c r="F44" s="12"/>
      <c r="G44" s="12"/>
      <c r="H44" s="12"/>
      <c r="I44" s="12"/>
      <c r="J44" s="12"/>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row>
    <row r="45" spans="1:111">
      <c r="A45" s="12"/>
      <c r="B45" s="12"/>
      <c r="C45" s="12"/>
      <c r="D45" s="12"/>
      <c r="E45" s="12"/>
      <c r="F45" s="12"/>
      <c r="G45" s="12"/>
      <c r="H45" s="12"/>
      <c r="I45" s="12"/>
      <c r="J45" s="12"/>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row>
    <row r="46" spans="1:111">
      <c r="A46" s="12"/>
      <c r="B46" s="12"/>
      <c r="C46" s="12"/>
      <c r="D46" s="12"/>
      <c r="E46" s="12"/>
      <c r="F46" s="12"/>
      <c r="G46" s="12"/>
      <c r="H46" s="12"/>
      <c r="I46" s="12"/>
      <c r="J46" s="12"/>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row>
    <row r="47" spans="1:111" hidden="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row>
    <row r="48" spans="1:111" hidden="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row>
    <row r="49" spans="1:111" hidden="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row>
    <row r="50" spans="1:111" hidden="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row>
    <row r="51" spans="1:111" hidden="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row>
    <row r="52" spans="1:111" hidden="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row>
    <row r="53" spans="1:111" hidden="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row>
    <row r="54" spans="1:111" hidden="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row>
    <row r="55" spans="1:111" hidden="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row>
    <row r="56" spans="1:111" hidden="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row>
    <row r="57" spans="1:111" hidden="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row>
    <row r="58" spans="1:111" hidden="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row>
    <row r="59" spans="1:111" hidden="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row>
    <row r="60" spans="1:111" hidden="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row>
    <row r="61" spans="1:111" hidden="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row>
    <row r="62" spans="1:111" hidden="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row>
    <row r="63" spans="1:111" hidden="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row>
    <row r="64" spans="1:111" hidden="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row>
    <row r="65" spans="1:111" hidden="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row>
    <row r="66" spans="1:111" hidden="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row>
    <row r="67" spans="1:111" hidden="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row>
    <row r="68" spans="1:111" hidden="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row>
    <row r="69" spans="1:111" hidden="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row>
    <row r="70" spans="1:111" hidden="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row>
    <row r="71" spans="1:111" hidden="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row>
    <row r="72" spans="1:111" hidden="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row>
    <row r="73" spans="1:111" hidden="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row>
    <row r="74" spans="1:111" hidden="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row>
    <row r="75" spans="1:111" hidden="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row>
    <row r="76" spans="1:111" hidden="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row>
    <row r="77" spans="1:111" hidden="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row>
    <row r="78" spans="1:111" hidden="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row>
    <row r="79" spans="1:111" hidden="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row>
    <row r="80" spans="1:111" hidden="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row>
    <row r="81" spans="1:111" hidden="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row>
    <row r="82" spans="1:111" hidden="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row>
    <row r="83" spans="1:111" hidden="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row>
    <row r="84" spans="1:111" hidden="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row>
    <row r="85" spans="1:111" hidden="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row>
    <row r="86" spans="1:111" hidden="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row>
    <row r="87" spans="1:111" hidden="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row>
    <row r="88" spans="1:111" hidden="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row>
    <row r="89" spans="1:111" hidden="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row>
    <row r="90" spans="1:111" hidden="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row>
    <row r="91" spans="1:111" hidden="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row>
    <row r="92" spans="1:111" hidden="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row>
    <row r="93" spans="1:111" hidden="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row>
    <row r="94" spans="1:111" hidden="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row>
    <row r="95" spans="1:111" hidden="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row>
    <row r="96" spans="1:111" hidden="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row>
    <row r="97" spans="1:111" hidden="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row>
    <row r="98" spans="1:111" hidden="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row>
    <row r="99" spans="1:111" hidden="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row>
    <row r="100" spans="1:111" hidden="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row>
    <row r="101" spans="1:111" hidden="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row>
    <row r="102" spans="1:111" hidden="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row>
    <row r="103" spans="1:111" hidden="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row>
    <row r="104" spans="1:111" hidden="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row>
    <row r="105" spans="1:111" hidden="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row>
    <row r="106" spans="1:111" hidden="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row>
    <row r="107" spans="1:111" hidden="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row>
    <row r="108" spans="1:111" hidden="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row>
    <row r="109" spans="1:111" hidden="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row>
    <row r="110" spans="1:111" hidden="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row>
    <row r="111" spans="1:111" hidden="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row>
    <row r="112" spans="1:111" hidden="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row>
    <row r="113" spans="1:111" hidden="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row>
    <row r="114" spans="1:111" hidden="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row>
    <row r="115" spans="1:111" hidden="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c r="CV115" s="33"/>
      <c r="CW115" s="33"/>
      <c r="CX115" s="33"/>
      <c r="CY115" s="33"/>
      <c r="CZ115" s="33"/>
      <c r="DA115" s="33"/>
      <c r="DB115" s="33"/>
      <c r="DC115" s="33"/>
      <c r="DD115" s="33"/>
      <c r="DE115" s="33"/>
      <c r="DF115" s="33"/>
      <c r="DG115" s="33"/>
    </row>
    <row r="116" spans="1:111" hidden="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c r="CV116" s="33"/>
      <c r="CW116" s="33"/>
      <c r="CX116" s="33"/>
      <c r="CY116" s="33"/>
      <c r="CZ116" s="33"/>
      <c r="DA116" s="33"/>
      <c r="DB116" s="33"/>
      <c r="DC116" s="33"/>
      <c r="DD116" s="33"/>
      <c r="DE116" s="33"/>
      <c r="DF116" s="33"/>
      <c r="DG116" s="33"/>
    </row>
    <row r="117" spans="1:111" hidden="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c r="CV117" s="33"/>
      <c r="CW117" s="33"/>
      <c r="CX117" s="33"/>
      <c r="CY117" s="33"/>
      <c r="CZ117" s="33"/>
      <c r="DA117" s="33"/>
      <c r="DB117" s="33"/>
      <c r="DC117" s="33"/>
      <c r="DD117" s="33"/>
      <c r="DE117" s="33"/>
      <c r="DF117" s="33"/>
      <c r="DG117" s="33"/>
    </row>
    <row r="118" spans="1:111" hidden="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c r="CV118" s="33"/>
      <c r="CW118" s="33"/>
      <c r="CX118" s="33"/>
      <c r="CY118" s="33"/>
      <c r="CZ118" s="33"/>
      <c r="DA118" s="33"/>
      <c r="DB118" s="33"/>
      <c r="DC118" s="33"/>
      <c r="DD118" s="33"/>
      <c r="DE118" s="33"/>
      <c r="DF118" s="33"/>
      <c r="DG118" s="33"/>
    </row>
    <row r="119" spans="1:111" hidden="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c r="CV119" s="33"/>
      <c r="CW119" s="33"/>
      <c r="CX119" s="33"/>
      <c r="CY119" s="33"/>
      <c r="CZ119" s="33"/>
      <c r="DA119" s="33"/>
      <c r="DB119" s="33"/>
      <c r="DC119" s="33"/>
      <c r="DD119" s="33"/>
      <c r="DE119" s="33"/>
      <c r="DF119" s="33"/>
      <c r="DG119" s="33"/>
    </row>
    <row r="120" spans="1:111" hidden="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c r="CV120" s="33"/>
      <c r="CW120" s="33"/>
      <c r="CX120" s="33"/>
      <c r="CY120" s="33"/>
      <c r="CZ120" s="33"/>
      <c r="DA120" s="33"/>
      <c r="DB120" s="33"/>
      <c r="DC120" s="33"/>
      <c r="DD120" s="33"/>
      <c r="DE120" s="33"/>
      <c r="DF120" s="33"/>
      <c r="DG120" s="33"/>
    </row>
    <row r="121" spans="1:111" hidden="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c r="CV121" s="33"/>
      <c r="CW121" s="33"/>
      <c r="CX121" s="33"/>
      <c r="CY121" s="33"/>
      <c r="CZ121" s="33"/>
      <c r="DA121" s="33"/>
      <c r="DB121" s="33"/>
      <c r="DC121" s="33"/>
      <c r="DD121" s="33"/>
      <c r="DE121" s="33"/>
      <c r="DF121" s="33"/>
      <c r="DG121" s="33"/>
    </row>
    <row r="122" spans="1:111" hidden="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c r="CV122" s="33"/>
      <c r="CW122" s="33"/>
      <c r="CX122" s="33"/>
      <c r="CY122" s="33"/>
      <c r="CZ122" s="33"/>
      <c r="DA122" s="33"/>
      <c r="DB122" s="33"/>
      <c r="DC122" s="33"/>
      <c r="DD122" s="33"/>
      <c r="DE122" s="33"/>
      <c r="DF122" s="33"/>
      <c r="DG122" s="33"/>
    </row>
    <row r="123" spans="1:111" hidden="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c r="CV123" s="33"/>
      <c r="CW123" s="33"/>
      <c r="CX123" s="33"/>
      <c r="CY123" s="33"/>
      <c r="CZ123" s="33"/>
      <c r="DA123" s="33"/>
      <c r="DB123" s="33"/>
      <c r="DC123" s="33"/>
      <c r="DD123" s="33"/>
      <c r="DE123" s="33"/>
      <c r="DF123" s="33"/>
      <c r="DG123" s="33"/>
    </row>
    <row r="124" spans="1:111" hidden="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c r="CV124" s="33"/>
      <c r="CW124" s="33"/>
      <c r="CX124" s="33"/>
      <c r="CY124" s="33"/>
      <c r="CZ124" s="33"/>
      <c r="DA124" s="33"/>
      <c r="DB124" s="33"/>
      <c r="DC124" s="33"/>
      <c r="DD124" s="33"/>
      <c r="DE124" s="33"/>
      <c r="DF124" s="33"/>
      <c r="DG124" s="33"/>
    </row>
    <row r="125" spans="1:111" hidden="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c r="CV125" s="33"/>
      <c r="CW125" s="33"/>
      <c r="CX125" s="33"/>
      <c r="CY125" s="33"/>
      <c r="CZ125" s="33"/>
      <c r="DA125" s="33"/>
      <c r="DB125" s="33"/>
      <c r="DC125" s="33"/>
      <c r="DD125" s="33"/>
      <c r="DE125" s="33"/>
      <c r="DF125" s="33"/>
      <c r="DG125" s="33"/>
    </row>
    <row r="126" spans="1:111" hidden="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row>
    <row r="127" spans="1:111" hidden="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row>
    <row r="128" spans="1:111" hidden="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row>
    <row r="129" spans="1:111" hidden="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row>
    <row r="130" spans="1:111" hidden="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row>
    <row r="131" spans="1:111" hidden="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row>
    <row r="132" spans="1:111" hidden="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row>
    <row r="133" spans="1:111" hidden="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row>
    <row r="134" spans="1:111" hidden="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row>
    <row r="135" spans="1:111" hidden="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row>
    <row r="136" spans="1:111" hidden="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c r="CV136" s="33"/>
      <c r="CW136" s="33"/>
      <c r="CX136" s="33"/>
      <c r="CY136" s="33"/>
      <c r="CZ136" s="33"/>
      <c r="DA136" s="33"/>
      <c r="DB136" s="33"/>
      <c r="DC136" s="33"/>
      <c r="DD136" s="33"/>
      <c r="DE136" s="33"/>
      <c r="DF136" s="33"/>
      <c r="DG136" s="33"/>
    </row>
    <row r="137" spans="1:111" hidden="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c r="CV137" s="33"/>
      <c r="CW137" s="33"/>
      <c r="CX137" s="33"/>
      <c r="CY137" s="33"/>
      <c r="CZ137" s="33"/>
      <c r="DA137" s="33"/>
      <c r="DB137" s="33"/>
      <c r="DC137" s="33"/>
      <c r="DD137" s="33"/>
      <c r="DE137" s="33"/>
      <c r="DF137" s="33"/>
      <c r="DG137" s="33"/>
    </row>
    <row r="138" spans="1:111" hidden="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row>
    <row r="139" spans="1:111" hidden="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row>
    <row r="140" spans="1:111" hidden="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row>
    <row r="141" spans="1:111" hidden="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row>
    <row r="142" spans="1:111" hidden="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row>
    <row r="143" spans="1:111" hidden="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row>
    <row r="144" spans="1:111" hidden="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row>
    <row r="145" spans="1:111" hidden="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row>
    <row r="146" spans="1:111" hidden="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row>
    <row r="147" spans="1:111" hidden="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row>
    <row r="148" spans="1:111" hidden="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row>
    <row r="149" spans="1:111" hidden="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row>
    <row r="150" spans="1:111" hidden="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row>
    <row r="151" spans="1:111" hidden="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row>
    <row r="152" spans="1:111" hidden="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row>
    <row r="153" spans="1:111" hidden="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c r="CV153" s="33"/>
      <c r="CW153" s="33"/>
      <c r="CX153" s="33"/>
      <c r="CY153" s="33"/>
      <c r="CZ153" s="33"/>
      <c r="DA153" s="33"/>
      <c r="DB153" s="33"/>
      <c r="DC153" s="33"/>
      <c r="DD153" s="33"/>
      <c r="DE153" s="33"/>
      <c r="DF153" s="33"/>
      <c r="DG153" s="33"/>
    </row>
    <row r="154" spans="1:111" hidden="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row>
    <row r="155" spans="1:111" hidden="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row>
    <row r="156" spans="1:111" hidden="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row>
    <row r="157" spans="1:111" hidden="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c r="CV157" s="33"/>
      <c r="CW157" s="33"/>
      <c r="CX157" s="33"/>
      <c r="CY157" s="33"/>
      <c r="CZ157" s="33"/>
      <c r="DA157" s="33"/>
      <c r="DB157" s="33"/>
      <c r="DC157" s="33"/>
      <c r="DD157" s="33"/>
      <c r="DE157" s="33"/>
      <c r="DF157" s="33"/>
      <c r="DG157" s="33"/>
    </row>
    <row r="158" spans="1:111" hidden="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c r="CV158" s="33"/>
      <c r="CW158" s="33"/>
      <c r="CX158" s="33"/>
      <c r="CY158" s="33"/>
      <c r="CZ158" s="33"/>
      <c r="DA158" s="33"/>
      <c r="DB158" s="33"/>
      <c r="DC158" s="33"/>
      <c r="DD158" s="33"/>
      <c r="DE158" s="33"/>
      <c r="DF158" s="33"/>
      <c r="DG158" s="33"/>
    </row>
    <row r="159" spans="1:111" hidden="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c r="CV159" s="33"/>
      <c r="CW159" s="33"/>
      <c r="CX159" s="33"/>
      <c r="CY159" s="33"/>
      <c r="CZ159" s="33"/>
      <c r="DA159" s="33"/>
      <c r="DB159" s="33"/>
      <c r="DC159" s="33"/>
      <c r="DD159" s="33"/>
      <c r="DE159" s="33"/>
      <c r="DF159" s="33"/>
      <c r="DG159" s="33"/>
    </row>
    <row r="160" spans="1:111" hidden="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c r="CV160" s="33"/>
      <c r="CW160" s="33"/>
      <c r="CX160" s="33"/>
      <c r="CY160" s="33"/>
      <c r="CZ160" s="33"/>
      <c r="DA160" s="33"/>
      <c r="DB160" s="33"/>
      <c r="DC160" s="33"/>
      <c r="DD160" s="33"/>
      <c r="DE160" s="33"/>
      <c r="DF160" s="33"/>
      <c r="DG160" s="33"/>
    </row>
    <row r="161" spans="1:111" hidden="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c r="CV161" s="33"/>
      <c r="CW161" s="33"/>
      <c r="CX161" s="33"/>
      <c r="CY161" s="33"/>
      <c r="CZ161" s="33"/>
      <c r="DA161" s="33"/>
      <c r="DB161" s="33"/>
      <c r="DC161" s="33"/>
      <c r="DD161" s="33"/>
      <c r="DE161" s="33"/>
      <c r="DF161" s="33"/>
      <c r="DG161" s="33"/>
    </row>
    <row r="162" spans="1:111" hidden="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c r="CV162" s="33"/>
      <c r="CW162" s="33"/>
      <c r="CX162" s="33"/>
      <c r="CY162" s="33"/>
      <c r="CZ162" s="33"/>
      <c r="DA162" s="33"/>
      <c r="DB162" s="33"/>
      <c r="DC162" s="33"/>
      <c r="DD162" s="33"/>
      <c r="DE162" s="33"/>
      <c r="DF162" s="33"/>
      <c r="DG162" s="33"/>
    </row>
    <row r="163" spans="1:111" hidden="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c r="CV163" s="33"/>
      <c r="CW163" s="33"/>
      <c r="CX163" s="33"/>
      <c r="CY163" s="33"/>
      <c r="CZ163" s="33"/>
      <c r="DA163" s="33"/>
      <c r="DB163" s="33"/>
      <c r="DC163" s="33"/>
      <c r="DD163" s="33"/>
      <c r="DE163" s="33"/>
      <c r="DF163" s="33"/>
      <c r="DG163" s="33"/>
    </row>
    <row r="164" spans="1:111" hidden="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c r="CV164" s="33"/>
      <c r="CW164" s="33"/>
      <c r="CX164" s="33"/>
      <c r="CY164" s="33"/>
      <c r="CZ164" s="33"/>
      <c r="DA164" s="33"/>
      <c r="DB164" s="33"/>
      <c r="DC164" s="33"/>
      <c r="DD164" s="33"/>
      <c r="DE164" s="33"/>
      <c r="DF164" s="33"/>
      <c r="DG164" s="33"/>
    </row>
    <row r="165" spans="1:111" hidden="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c r="CV165" s="33"/>
      <c r="CW165" s="33"/>
      <c r="CX165" s="33"/>
      <c r="CY165" s="33"/>
      <c r="CZ165" s="33"/>
      <c r="DA165" s="33"/>
      <c r="DB165" s="33"/>
      <c r="DC165" s="33"/>
      <c r="DD165" s="33"/>
      <c r="DE165" s="33"/>
      <c r="DF165" s="33"/>
      <c r="DG165" s="33"/>
    </row>
    <row r="166" spans="1:111" hidden="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c r="CV166" s="33"/>
      <c r="CW166" s="33"/>
      <c r="CX166" s="33"/>
      <c r="CY166" s="33"/>
      <c r="CZ166" s="33"/>
      <c r="DA166" s="33"/>
      <c r="DB166" s="33"/>
      <c r="DC166" s="33"/>
      <c r="DD166" s="33"/>
      <c r="DE166" s="33"/>
      <c r="DF166" s="33"/>
      <c r="DG166" s="33"/>
    </row>
    <row r="167" spans="1:111" hidden="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row>
    <row r="168" spans="1:111" hidden="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c r="CV168" s="33"/>
      <c r="CW168" s="33"/>
      <c r="CX168" s="33"/>
      <c r="CY168" s="33"/>
      <c r="CZ168" s="33"/>
      <c r="DA168" s="33"/>
      <c r="DB168" s="33"/>
      <c r="DC168" s="33"/>
      <c r="DD168" s="33"/>
      <c r="DE168" s="33"/>
      <c r="DF168" s="33"/>
      <c r="DG168" s="33"/>
    </row>
    <row r="169" spans="1:111" hidden="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c r="CV169" s="33"/>
      <c r="CW169" s="33"/>
      <c r="CX169" s="33"/>
      <c r="CY169" s="33"/>
      <c r="CZ169" s="33"/>
      <c r="DA169" s="33"/>
      <c r="DB169" s="33"/>
      <c r="DC169" s="33"/>
      <c r="DD169" s="33"/>
      <c r="DE169" s="33"/>
      <c r="DF169" s="33"/>
      <c r="DG169" s="33"/>
    </row>
    <row r="170" spans="1:111" hidden="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c r="CV170" s="33"/>
      <c r="CW170" s="33"/>
      <c r="CX170" s="33"/>
      <c r="CY170" s="33"/>
      <c r="CZ170" s="33"/>
      <c r="DA170" s="33"/>
      <c r="DB170" s="33"/>
      <c r="DC170" s="33"/>
      <c r="DD170" s="33"/>
      <c r="DE170" s="33"/>
      <c r="DF170" s="33"/>
      <c r="DG170" s="33"/>
    </row>
    <row r="171" spans="1:111" hidden="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c r="CV171" s="33"/>
      <c r="CW171" s="33"/>
      <c r="CX171" s="33"/>
      <c r="CY171" s="33"/>
      <c r="CZ171" s="33"/>
      <c r="DA171" s="33"/>
      <c r="DB171" s="33"/>
      <c r="DC171" s="33"/>
      <c r="DD171" s="33"/>
      <c r="DE171" s="33"/>
      <c r="DF171" s="33"/>
      <c r="DG171" s="33"/>
    </row>
    <row r="172" spans="1:111" hidden="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row>
    <row r="173" spans="1:111" hidden="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row>
    <row r="174" spans="1:111" hidden="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c r="CV174" s="33"/>
      <c r="CW174" s="33"/>
      <c r="CX174" s="33"/>
      <c r="CY174" s="33"/>
      <c r="CZ174" s="33"/>
      <c r="DA174" s="33"/>
      <c r="DB174" s="33"/>
      <c r="DC174" s="33"/>
      <c r="DD174" s="33"/>
      <c r="DE174" s="33"/>
      <c r="DF174" s="33"/>
      <c r="DG174" s="33"/>
    </row>
    <row r="175" spans="1:111" hidden="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c r="CV175" s="33"/>
      <c r="CW175" s="33"/>
      <c r="CX175" s="33"/>
      <c r="CY175" s="33"/>
      <c r="CZ175" s="33"/>
      <c r="DA175" s="33"/>
      <c r="DB175" s="33"/>
      <c r="DC175" s="33"/>
      <c r="DD175" s="33"/>
      <c r="DE175" s="33"/>
      <c r="DF175" s="33"/>
      <c r="DG175" s="33"/>
    </row>
    <row r="176" spans="1:111" hidden="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c r="DD176" s="33"/>
      <c r="DE176" s="33"/>
      <c r="DF176" s="33"/>
      <c r="DG176" s="33"/>
    </row>
    <row r="177" spans="1:111" hidden="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c r="DD177" s="33"/>
      <c r="DE177" s="33"/>
      <c r="DF177" s="33"/>
      <c r="DG177" s="33"/>
    </row>
    <row r="178" spans="1:111" hidden="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row>
    <row r="179" spans="1:111" hidden="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c r="CV179" s="33"/>
      <c r="CW179" s="33"/>
      <c r="CX179" s="33"/>
      <c r="CY179" s="33"/>
      <c r="CZ179" s="33"/>
      <c r="DA179" s="33"/>
      <c r="DB179" s="33"/>
      <c r="DC179" s="33"/>
      <c r="DD179" s="33"/>
      <c r="DE179" s="33"/>
      <c r="DF179" s="33"/>
      <c r="DG179" s="33"/>
    </row>
    <row r="180" spans="1:111" hidden="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c r="CV180" s="33"/>
      <c r="CW180" s="33"/>
      <c r="CX180" s="33"/>
      <c r="CY180" s="33"/>
      <c r="CZ180" s="33"/>
      <c r="DA180" s="33"/>
      <c r="DB180" s="33"/>
      <c r="DC180" s="33"/>
      <c r="DD180" s="33"/>
      <c r="DE180" s="33"/>
      <c r="DF180" s="33"/>
      <c r="DG180" s="33"/>
    </row>
    <row r="181" spans="1:111" hidden="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c r="CV181" s="33"/>
      <c r="CW181" s="33"/>
      <c r="CX181" s="33"/>
      <c r="CY181" s="33"/>
      <c r="CZ181" s="33"/>
      <c r="DA181" s="33"/>
      <c r="DB181" s="33"/>
      <c r="DC181" s="33"/>
      <c r="DD181" s="33"/>
      <c r="DE181" s="33"/>
      <c r="DF181" s="33"/>
      <c r="DG181" s="33"/>
    </row>
    <row r="182" spans="1:111" hidden="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c r="CV182" s="33"/>
      <c r="CW182" s="33"/>
      <c r="CX182" s="33"/>
      <c r="CY182" s="33"/>
      <c r="CZ182" s="33"/>
      <c r="DA182" s="33"/>
      <c r="DB182" s="33"/>
      <c r="DC182" s="33"/>
      <c r="DD182" s="33"/>
      <c r="DE182" s="33"/>
      <c r="DF182" s="33"/>
      <c r="DG182" s="33"/>
    </row>
    <row r="183" spans="1:111" hidden="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c r="CV183" s="33"/>
      <c r="CW183" s="33"/>
      <c r="CX183" s="33"/>
      <c r="CY183" s="33"/>
      <c r="CZ183" s="33"/>
      <c r="DA183" s="33"/>
      <c r="DB183" s="33"/>
      <c r="DC183" s="33"/>
      <c r="DD183" s="33"/>
      <c r="DE183" s="33"/>
      <c r="DF183" s="33"/>
      <c r="DG183" s="33"/>
    </row>
    <row r="184" spans="1:111" hidden="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c r="CV184" s="33"/>
      <c r="CW184" s="33"/>
      <c r="CX184" s="33"/>
      <c r="CY184" s="33"/>
      <c r="CZ184" s="33"/>
      <c r="DA184" s="33"/>
      <c r="DB184" s="33"/>
      <c r="DC184" s="33"/>
      <c r="DD184" s="33"/>
      <c r="DE184" s="33"/>
      <c r="DF184" s="33"/>
      <c r="DG184" s="33"/>
    </row>
    <row r="185" spans="1:111" hidden="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c r="CV185" s="33"/>
      <c r="CW185" s="33"/>
      <c r="CX185" s="33"/>
      <c r="CY185" s="33"/>
      <c r="CZ185" s="33"/>
      <c r="DA185" s="33"/>
      <c r="DB185" s="33"/>
      <c r="DC185" s="33"/>
      <c r="DD185" s="33"/>
      <c r="DE185" s="33"/>
      <c r="DF185" s="33"/>
      <c r="DG185" s="33"/>
    </row>
    <row r="186" spans="1:111" hidden="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c r="CV186" s="33"/>
      <c r="CW186" s="33"/>
      <c r="CX186" s="33"/>
      <c r="CY186" s="33"/>
      <c r="CZ186" s="33"/>
      <c r="DA186" s="33"/>
      <c r="DB186" s="33"/>
      <c r="DC186" s="33"/>
      <c r="DD186" s="33"/>
      <c r="DE186" s="33"/>
      <c r="DF186" s="33"/>
      <c r="DG186" s="33"/>
    </row>
    <row r="187" spans="1:111" hidden="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c r="CV187" s="33"/>
      <c r="CW187" s="33"/>
      <c r="CX187" s="33"/>
      <c r="CY187" s="33"/>
      <c r="CZ187" s="33"/>
      <c r="DA187" s="33"/>
      <c r="DB187" s="33"/>
      <c r="DC187" s="33"/>
      <c r="DD187" s="33"/>
      <c r="DE187" s="33"/>
      <c r="DF187" s="33"/>
      <c r="DG187" s="33"/>
    </row>
    <row r="188" spans="1:111" hidden="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c r="CV188" s="33"/>
      <c r="CW188" s="33"/>
      <c r="CX188" s="33"/>
      <c r="CY188" s="33"/>
      <c r="CZ188" s="33"/>
      <c r="DA188" s="33"/>
      <c r="DB188" s="33"/>
      <c r="DC188" s="33"/>
      <c r="DD188" s="33"/>
      <c r="DE188" s="33"/>
      <c r="DF188" s="33"/>
      <c r="DG188" s="33"/>
    </row>
    <row r="189" spans="1:111" hidden="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c r="CV189" s="33"/>
      <c r="CW189" s="33"/>
      <c r="CX189" s="33"/>
      <c r="CY189" s="33"/>
      <c r="CZ189" s="33"/>
      <c r="DA189" s="33"/>
      <c r="DB189" s="33"/>
      <c r="DC189" s="33"/>
      <c r="DD189" s="33"/>
      <c r="DE189" s="33"/>
      <c r="DF189" s="33"/>
      <c r="DG189" s="33"/>
    </row>
    <row r="190" spans="1:111" hidden="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c r="CV190" s="33"/>
      <c r="CW190" s="33"/>
      <c r="CX190" s="33"/>
      <c r="CY190" s="33"/>
      <c r="CZ190" s="33"/>
      <c r="DA190" s="33"/>
      <c r="DB190" s="33"/>
      <c r="DC190" s="33"/>
      <c r="DD190" s="33"/>
      <c r="DE190" s="33"/>
      <c r="DF190" s="33"/>
      <c r="DG190" s="33"/>
    </row>
    <row r="191" spans="1:111" hidden="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c r="CV191" s="33"/>
      <c r="CW191" s="33"/>
      <c r="CX191" s="33"/>
      <c r="CY191" s="33"/>
      <c r="CZ191" s="33"/>
      <c r="DA191" s="33"/>
      <c r="DB191" s="33"/>
      <c r="DC191" s="33"/>
      <c r="DD191" s="33"/>
      <c r="DE191" s="33"/>
      <c r="DF191" s="33"/>
      <c r="DG191" s="33"/>
    </row>
    <row r="192" spans="1:111" hidden="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c r="CV192" s="33"/>
      <c r="CW192" s="33"/>
      <c r="CX192" s="33"/>
      <c r="CY192" s="33"/>
      <c r="CZ192" s="33"/>
      <c r="DA192" s="33"/>
      <c r="DB192" s="33"/>
      <c r="DC192" s="33"/>
      <c r="DD192" s="33"/>
      <c r="DE192" s="33"/>
      <c r="DF192" s="33"/>
      <c r="DG192" s="33"/>
    </row>
    <row r="193" spans="1:111" hidden="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c r="CV193" s="33"/>
      <c r="CW193" s="33"/>
      <c r="CX193" s="33"/>
      <c r="CY193" s="33"/>
      <c r="CZ193" s="33"/>
      <c r="DA193" s="33"/>
      <c r="DB193" s="33"/>
      <c r="DC193" s="33"/>
      <c r="DD193" s="33"/>
      <c r="DE193" s="33"/>
      <c r="DF193" s="33"/>
      <c r="DG193" s="33"/>
    </row>
    <row r="194" spans="1:111" hidden="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c r="CV194" s="33"/>
      <c r="CW194" s="33"/>
      <c r="CX194" s="33"/>
      <c r="CY194" s="33"/>
      <c r="CZ194" s="33"/>
      <c r="DA194" s="33"/>
      <c r="DB194" s="33"/>
      <c r="DC194" s="33"/>
      <c r="DD194" s="33"/>
      <c r="DE194" s="33"/>
      <c r="DF194" s="33"/>
      <c r="DG194" s="33"/>
    </row>
    <row r="195" spans="1:111" hidden="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c r="CV195" s="33"/>
      <c r="CW195" s="33"/>
      <c r="CX195" s="33"/>
      <c r="CY195" s="33"/>
      <c r="CZ195" s="33"/>
      <c r="DA195" s="33"/>
      <c r="DB195" s="33"/>
      <c r="DC195" s="33"/>
      <c r="DD195" s="33"/>
      <c r="DE195" s="33"/>
      <c r="DF195" s="33"/>
      <c r="DG195" s="33"/>
    </row>
    <row r="196" spans="1:111" hidden="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c r="CV196" s="33"/>
      <c r="CW196" s="33"/>
      <c r="CX196" s="33"/>
      <c r="CY196" s="33"/>
      <c r="CZ196" s="33"/>
      <c r="DA196" s="33"/>
      <c r="DB196" s="33"/>
      <c r="DC196" s="33"/>
      <c r="DD196" s="33"/>
      <c r="DE196" s="33"/>
      <c r="DF196" s="33"/>
      <c r="DG196" s="33"/>
    </row>
    <row r="197" spans="1:111" hidden="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c r="CV197" s="33"/>
      <c r="CW197" s="33"/>
      <c r="CX197" s="33"/>
      <c r="CY197" s="33"/>
      <c r="CZ197" s="33"/>
      <c r="DA197" s="33"/>
      <c r="DB197" s="33"/>
      <c r="DC197" s="33"/>
      <c r="DD197" s="33"/>
      <c r="DE197" s="33"/>
      <c r="DF197" s="33"/>
      <c r="DG197" s="33"/>
    </row>
    <row r="198" spans="1:111" hidden="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c r="CV198" s="33"/>
      <c r="CW198" s="33"/>
      <c r="CX198" s="33"/>
      <c r="CY198" s="33"/>
      <c r="CZ198" s="33"/>
      <c r="DA198" s="33"/>
      <c r="DB198" s="33"/>
      <c r="DC198" s="33"/>
      <c r="DD198" s="33"/>
      <c r="DE198" s="33"/>
      <c r="DF198" s="33"/>
      <c r="DG198" s="33"/>
    </row>
    <row r="199" spans="1:111" hidden="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c r="CV199" s="33"/>
      <c r="CW199" s="33"/>
      <c r="CX199" s="33"/>
      <c r="CY199" s="33"/>
      <c r="CZ199" s="33"/>
      <c r="DA199" s="33"/>
      <c r="DB199" s="33"/>
      <c r="DC199" s="33"/>
      <c r="DD199" s="33"/>
      <c r="DE199" s="33"/>
      <c r="DF199" s="33"/>
      <c r="DG199" s="33"/>
    </row>
    <row r="200" spans="1:111" hidden="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c r="CV200" s="33"/>
      <c r="CW200" s="33"/>
      <c r="CX200" s="33"/>
      <c r="CY200" s="33"/>
      <c r="CZ200" s="33"/>
      <c r="DA200" s="33"/>
      <c r="DB200" s="33"/>
      <c r="DC200" s="33"/>
      <c r="DD200" s="33"/>
      <c r="DE200" s="33"/>
      <c r="DF200" s="33"/>
      <c r="DG200" s="33"/>
    </row>
    <row r="201" spans="1:111" hidden="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row>
    <row r="202" spans="1:111" hidden="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c r="CV202" s="33"/>
      <c r="CW202" s="33"/>
      <c r="CX202" s="33"/>
      <c r="CY202" s="33"/>
      <c r="CZ202" s="33"/>
      <c r="DA202" s="33"/>
      <c r="DB202" s="33"/>
      <c r="DC202" s="33"/>
      <c r="DD202" s="33"/>
      <c r="DE202" s="33"/>
      <c r="DF202" s="33"/>
      <c r="DG202" s="33"/>
    </row>
    <row r="203" spans="1:111" hidden="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row>
    <row r="204" spans="1:111" hidden="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c r="CW204" s="33"/>
      <c r="CX204" s="33"/>
      <c r="CY204" s="33"/>
      <c r="CZ204" s="33"/>
      <c r="DA204" s="33"/>
      <c r="DB204" s="33"/>
      <c r="DC204" s="33"/>
      <c r="DD204" s="33"/>
      <c r="DE204" s="33"/>
      <c r="DF204" s="33"/>
      <c r="DG204" s="33"/>
    </row>
    <row r="205" spans="1:111" hidden="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row>
    <row r="206" spans="1:111" hidden="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c r="CW206" s="33"/>
      <c r="CX206" s="33"/>
      <c r="CY206" s="33"/>
      <c r="CZ206" s="33"/>
      <c r="DA206" s="33"/>
      <c r="DB206" s="33"/>
      <c r="DC206" s="33"/>
      <c r="DD206" s="33"/>
      <c r="DE206" s="33"/>
      <c r="DF206" s="33"/>
      <c r="DG206" s="33"/>
    </row>
    <row r="207" spans="1:111" hidden="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c r="CW207" s="33"/>
      <c r="CX207" s="33"/>
      <c r="CY207" s="33"/>
      <c r="CZ207" s="33"/>
      <c r="DA207" s="33"/>
      <c r="DB207" s="33"/>
      <c r="DC207" s="33"/>
      <c r="DD207" s="33"/>
      <c r="DE207" s="33"/>
      <c r="DF207" s="33"/>
      <c r="DG207" s="33"/>
    </row>
    <row r="208" spans="1:111" hidden="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row>
    <row r="209" spans="1:111" hidden="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c r="DC209" s="33"/>
      <c r="DD209" s="33"/>
      <c r="DE209" s="33"/>
      <c r="DF209" s="33"/>
      <c r="DG209" s="33"/>
    </row>
    <row r="210" spans="1:111" hidden="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row>
    <row r="211" spans="1:111" hidden="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c r="CW211" s="33"/>
      <c r="CX211" s="33"/>
      <c r="CY211" s="33"/>
      <c r="CZ211" s="33"/>
      <c r="DA211" s="33"/>
      <c r="DB211" s="33"/>
      <c r="DC211" s="33"/>
      <c r="DD211" s="33"/>
      <c r="DE211" s="33"/>
      <c r="DF211" s="33"/>
      <c r="DG211" s="33"/>
    </row>
    <row r="212" spans="1:111" hidden="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c r="CW212" s="33"/>
      <c r="CX212" s="33"/>
      <c r="CY212" s="33"/>
      <c r="CZ212" s="33"/>
      <c r="DA212" s="33"/>
      <c r="DB212" s="33"/>
      <c r="DC212" s="33"/>
      <c r="DD212" s="33"/>
      <c r="DE212" s="33"/>
      <c r="DF212" s="33"/>
      <c r="DG212" s="33"/>
    </row>
    <row r="213" spans="1:111" hidden="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c r="CW213" s="33"/>
      <c r="CX213" s="33"/>
      <c r="CY213" s="33"/>
      <c r="CZ213" s="33"/>
      <c r="DA213" s="33"/>
      <c r="DB213" s="33"/>
      <c r="DC213" s="33"/>
      <c r="DD213" s="33"/>
      <c r="DE213" s="33"/>
      <c r="DF213" s="33"/>
      <c r="DG213" s="33"/>
    </row>
    <row r="214" spans="1:111" hidden="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c r="CW214" s="33"/>
      <c r="CX214" s="33"/>
      <c r="CY214" s="33"/>
      <c r="CZ214" s="33"/>
      <c r="DA214" s="33"/>
      <c r="DB214" s="33"/>
      <c r="DC214" s="33"/>
      <c r="DD214" s="33"/>
      <c r="DE214" s="33"/>
      <c r="DF214" s="33"/>
      <c r="DG214" s="33"/>
    </row>
    <row r="215" spans="1:111" hidden="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c r="CW215" s="33"/>
      <c r="CX215" s="33"/>
      <c r="CY215" s="33"/>
      <c r="CZ215" s="33"/>
      <c r="DA215" s="33"/>
      <c r="DB215" s="33"/>
      <c r="DC215" s="33"/>
      <c r="DD215" s="33"/>
      <c r="DE215" s="33"/>
      <c r="DF215" s="33"/>
      <c r="DG215" s="33"/>
    </row>
    <row r="216" spans="1:111" hidden="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row>
    <row r="217" spans="1:111" hidden="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row>
    <row r="218" spans="1:111" hidden="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row>
    <row r="219" spans="1:111" hidden="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row>
    <row r="220" spans="1:111" hidden="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row>
    <row r="221" spans="1:111" hidden="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row>
    <row r="222" spans="1:111" hidden="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row>
    <row r="223" spans="1:111" hidden="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row>
    <row r="224" spans="1:111" hidden="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row>
    <row r="225" spans="1:111" hidden="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row>
    <row r="226" spans="1:111" hidden="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row>
    <row r="227" spans="1:111" hidden="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row>
    <row r="228" spans="1:111" hidden="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c r="CW228" s="33"/>
      <c r="CX228" s="33"/>
      <c r="CY228" s="33"/>
      <c r="CZ228" s="33"/>
      <c r="DA228" s="33"/>
      <c r="DB228" s="33"/>
      <c r="DC228" s="33"/>
      <c r="DD228" s="33"/>
      <c r="DE228" s="33"/>
      <c r="DF228" s="33"/>
      <c r="DG228" s="33"/>
    </row>
    <row r="229" spans="1:111" hidden="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row>
    <row r="230" spans="1:111" hidden="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row>
    <row r="231" spans="1:111" hidden="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row>
    <row r="232" spans="1:111" hidden="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row>
    <row r="233" spans="1:111" hidden="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row>
    <row r="234" spans="1:111" hidden="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c r="CW234" s="33"/>
      <c r="CX234" s="33"/>
      <c r="CY234" s="33"/>
      <c r="CZ234" s="33"/>
      <c r="DA234" s="33"/>
      <c r="DB234" s="33"/>
      <c r="DC234" s="33"/>
      <c r="DD234" s="33"/>
      <c r="DE234" s="33"/>
      <c r="DF234" s="33"/>
      <c r="DG234" s="33"/>
    </row>
    <row r="235" spans="1:111" hidden="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row>
    <row r="236" spans="1:111" hidden="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c r="CW236" s="33"/>
      <c r="CX236" s="33"/>
      <c r="CY236" s="33"/>
      <c r="CZ236" s="33"/>
      <c r="DA236" s="33"/>
      <c r="DB236" s="33"/>
      <c r="DC236" s="33"/>
      <c r="DD236" s="33"/>
      <c r="DE236" s="33"/>
      <c r="DF236" s="33"/>
      <c r="DG236" s="33"/>
    </row>
    <row r="237" spans="1:111" hidden="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row>
    <row r="238" spans="1:111" hidden="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row>
    <row r="239" spans="1:111" hidden="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row>
    <row r="240" spans="1:111" hidden="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row>
    <row r="241" spans="1:111" hidden="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row>
    <row r="242" spans="1:111" hidden="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row>
    <row r="243" spans="1:111" hidden="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row>
    <row r="244" spans="1:111" hidden="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row>
    <row r="245" spans="1:111" hidden="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row>
    <row r="246" spans="1:111" hidden="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row>
    <row r="247" spans="1:111" hidden="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row>
    <row r="248" spans="1:111" hidden="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row>
    <row r="249" spans="1:111" hidden="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row>
    <row r="250" spans="1:111" hidden="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row>
    <row r="251" spans="1:111" hidden="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row>
    <row r="252" spans="1:111" hidden="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row>
    <row r="253" spans="1:111" hidden="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c r="CW253" s="33"/>
      <c r="CX253" s="33"/>
      <c r="CY253" s="33"/>
      <c r="CZ253" s="33"/>
      <c r="DA253" s="33"/>
      <c r="DB253" s="33"/>
      <c r="DC253" s="33"/>
      <c r="DD253" s="33"/>
      <c r="DE253" s="33"/>
      <c r="DF253" s="33"/>
      <c r="DG253" s="33"/>
    </row>
    <row r="254" spans="1:111" hidden="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c r="CW254" s="33"/>
      <c r="CX254" s="33"/>
      <c r="CY254" s="33"/>
      <c r="CZ254" s="33"/>
      <c r="DA254" s="33"/>
      <c r="DB254" s="33"/>
      <c r="DC254" s="33"/>
      <c r="DD254" s="33"/>
      <c r="DE254" s="33"/>
      <c r="DF254" s="33"/>
      <c r="DG254" s="33"/>
    </row>
    <row r="255" spans="1:111" hidden="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c r="CW255" s="33"/>
      <c r="CX255" s="33"/>
      <c r="CY255" s="33"/>
      <c r="CZ255" s="33"/>
      <c r="DA255" s="33"/>
      <c r="DB255" s="33"/>
      <c r="DC255" s="33"/>
      <c r="DD255" s="33"/>
      <c r="DE255" s="33"/>
      <c r="DF255" s="33"/>
      <c r="DG255" s="33"/>
    </row>
    <row r="256" spans="1:111" hidden="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c r="CW256" s="33"/>
      <c r="CX256" s="33"/>
      <c r="CY256" s="33"/>
      <c r="CZ256" s="33"/>
      <c r="DA256" s="33"/>
      <c r="DB256" s="33"/>
      <c r="DC256" s="33"/>
      <c r="DD256" s="33"/>
      <c r="DE256" s="33"/>
      <c r="DF256" s="33"/>
      <c r="DG256" s="33"/>
    </row>
    <row r="257" spans="1:111" hidden="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c r="CW257" s="33"/>
      <c r="CX257" s="33"/>
      <c r="CY257" s="33"/>
      <c r="CZ257" s="33"/>
      <c r="DA257" s="33"/>
      <c r="DB257" s="33"/>
      <c r="DC257" s="33"/>
      <c r="DD257" s="33"/>
      <c r="DE257" s="33"/>
      <c r="DF257" s="33"/>
      <c r="DG257" s="33"/>
    </row>
    <row r="258" spans="1:111" hidden="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c r="CW258" s="33"/>
      <c r="CX258" s="33"/>
      <c r="CY258" s="33"/>
      <c r="CZ258" s="33"/>
      <c r="DA258" s="33"/>
      <c r="DB258" s="33"/>
      <c r="DC258" s="33"/>
      <c r="DD258" s="33"/>
      <c r="DE258" s="33"/>
      <c r="DF258" s="33"/>
      <c r="DG258" s="33"/>
    </row>
    <row r="259" spans="1:111" hidden="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c r="CW259" s="33"/>
      <c r="CX259" s="33"/>
      <c r="CY259" s="33"/>
      <c r="CZ259" s="33"/>
      <c r="DA259" s="33"/>
      <c r="DB259" s="33"/>
      <c r="DC259" s="33"/>
      <c r="DD259" s="33"/>
      <c r="DE259" s="33"/>
      <c r="DF259" s="33"/>
      <c r="DG259" s="33"/>
    </row>
    <row r="260" spans="1:111" hidden="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c r="CW260" s="33"/>
      <c r="CX260" s="33"/>
      <c r="CY260" s="33"/>
      <c r="CZ260" s="33"/>
      <c r="DA260" s="33"/>
      <c r="DB260" s="33"/>
      <c r="DC260" s="33"/>
      <c r="DD260" s="33"/>
      <c r="DE260" s="33"/>
      <c r="DF260" s="33"/>
      <c r="DG260" s="33"/>
    </row>
    <row r="261" spans="1:111" hidden="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3"/>
      <c r="BH261" s="33"/>
      <c r="BI261" s="33"/>
      <c r="BJ261" s="33"/>
      <c r="BK261" s="33"/>
      <c r="BL261" s="33"/>
      <c r="BM261" s="33"/>
      <c r="BN261" s="33"/>
      <c r="BO261" s="33"/>
      <c r="BP261" s="33"/>
      <c r="BQ261" s="33"/>
      <c r="BR261" s="33"/>
      <c r="BS261" s="33"/>
      <c r="BT261" s="33"/>
      <c r="BU261" s="33"/>
      <c r="BV261" s="33"/>
      <c r="BW261" s="33"/>
      <c r="BX261" s="33"/>
      <c r="BY261" s="33"/>
      <c r="BZ261" s="33"/>
      <c r="CA261" s="33"/>
      <c r="CB261" s="33"/>
      <c r="CC261" s="33"/>
      <c r="CD261" s="33"/>
      <c r="CE261" s="33"/>
      <c r="CF261" s="33"/>
      <c r="CG261" s="33"/>
      <c r="CH261" s="33"/>
      <c r="CI261" s="33"/>
      <c r="CJ261" s="33"/>
      <c r="CK261" s="33"/>
      <c r="CL261" s="33"/>
      <c r="CM261" s="33"/>
      <c r="CN261" s="33"/>
      <c r="CO261" s="33"/>
      <c r="CP261" s="33"/>
      <c r="CQ261" s="33"/>
      <c r="CR261" s="33"/>
      <c r="CS261" s="33"/>
      <c r="CT261" s="33"/>
      <c r="CU261" s="33"/>
      <c r="CV261" s="33"/>
      <c r="CW261" s="33"/>
      <c r="CX261" s="33"/>
      <c r="CY261" s="33"/>
      <c r="CZ261" s="33"/>
      <c r="DA261" s="33"/>
      <c r="DB261" s="33"/>
      <c r="DC261" s="33"/>
      <c r="DD261" s="33"/>
      <c r="DE261" s="33"/>
      <c r="DF261" s="33"/>
      <c r="DG261" s="33"/>
    </row>
    <row r="262" spans="1:111" hidden="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3"/>
      <c r="BH262" s="33"/>
      <c r="BI262" s="33"/>
      <c r="BJ262" s="33"/>
      <c r="BK262" s="33"/>
      <c r="BL262" s="33"/>
      <c r="BM262" s="33"/>
      <c r="BN262" s="33"/>
      <c r="BO262" s="33"/>
      <c r="BP262" s="33"/>
      <c r="BQ262" s="33"/>
      <c r="BR262" s="33"/>
      <c r="BS262" s="33"/>
      <c r="BT262" s="33"/>
      <c r="BU262" s="33"/>
      <c r="BV262" s="33"/>
      <c r="BW262" s="33"/>
      <c r="BX262" s="33"/>
      <c r="BY262" s="33"/>
      <c r="BZ262" s="33"/>
      <c r="CA262" s="33"/>
      <c r="CB262" s="33"/>
      <c r="CC262" s="33"/>
      <c r="CD262" s="33"/>
      <c r="CE262" s="33"/>
      <c r="CF262" s="33"/>
      <c r="CG262" s="33"/>
      <c r="CH262" s="33"/>
      <c r="CI262" s="33"/>
      <c r="CJ262" s="33"/>
      <c r="CK262" s="33"/>
      <c r="CL262" s="33"/>
      <c r="CM262" s="33"/>
      <c r="CN262" s="33"/>
      <c r="CO262" s="33"/>
      <c r="CP262" s="33"/>
      <c r="CQ262" s="33"/>
      <c r="CR262" s="33"/>
      <c r="CS262" s="33"/>
      <c r="CT262" s="33"/>
      <c r="CU262" s="33"/>
      <c r="CV262" s="33"/>
      <c r="CW262" s="33"/>
      <c r="CX262" s="33"/>
      <c r="CY262" s="33"/>
      <c r="CZ262" s="33"/>
      <c r="DA262" s="33"/>
      <c r="DB262" s="33"/>
      <c r="DC262" s="33"/>
      <c r="DD262" s="33"/>
      <c r="DE262" s="33"/>
      <c r="DF262" s="33"/>
      <c r="DG262" s="33"/>
    </row>
    <row r="263" spans="1:111" hidden="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c r="BZ263" s="33"/>
      <c r="CA263" s="33"/>
      <c r="CB263" s="33"/>
      <c r="CC263" s="33"/>
      <c r="CD263" s="33"/>
      <c r="CE263" s="33"/>
      <c r="CF263" s="33"/>
      <c r="CG263" s="33"/>
      <c r="CH263" s="33"/>
      <c r="CI263" s="33"/>
      <c r="CJ263" s="33"/>
      <c r="CK263" s="33"/>
      <c r="CL263" s="33"/>
      <c r="CM263" s="33"/>
      <c r="CN263" s="33"/>
      <c r="CO263" s="33"/>
      <c r="CP263" s="33"/>
      <c r="CQ263" s="33"/>
      <c r="CR263" s="33"/>
      <c r="CS263" s="33"/>
      <c r="CT263" s="33"/>
      <c r="CU263" s="33"/>
      <c r="CV263" s="33"/>
      <c r="CW263" s="33"/>
      <c r="CX263" s="33"/>
      <c r="CY263" s="33"/>
      <c r="CZ263" s="33"/>
      <c r="DA263" s="33"/>
      <c r="DB263" s="33"/>
      <c r="DC263" s="33"/>
      <c r="DD263" s="33"/>
      <c r="DE263" s="33"/>
      <c r="DF263" s="33"/>
      <c r="DG263" s="33"/>
    </row>
    <row r="264" spans="1:111" hidden="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c r="BZ264" s="33"/>
      <c r="CA264" s="33"/>
      <c r="CB264" s="33"/>
      <c r="CC264" s="33"/>
      <c r="CD264" s="33"/>
      <c r="CE264" s="33"/>
      <c r="CF264" s="33"/>
      <c r="CG264" s="33"/>
      <c r="CH264" s="33"/>
      <c r="CI264" s="33"/>
      <c r="CJ264" s="33"/>
      <c r="CK264" s="33"/>
      <c r="CL264" s="33"/>
      <c r="CM264" s="33"/>
      <c r="CN264" s="33"/>
      <c r="CO264" s="33"/>
      <c r="CP264" s="33"/>
      <c r="CQ264" s="33"/>
      <c r="CR264" s="33"/>
      <c r="CS264" s="33"/>
      <c r="CT264" s="33"/>
      <c r="CU264" s="33"/>
      <c r="CV264" s="33"/>
      <c r="CW264" s="33"/>
      <c r="CX264" s="33"/>
      <c r="CY264" s="33"/>
      <c r="CZ264" s="33"/>
      <c r="DA264" s="33"/>
      <c r="DB264" s="33"/>
      <c r="DC264" s="33"/>
      <c r="DD264" s="33"/>
      <c r="DE264" s="33"/>
      <c r="DF264" s="33"/>
      <c r="DG264" s="33"/>
    </row>
    <row r="265" spans="1:111" hidden="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c r="BZ265" s="33"/>
      <c r="CA265" s="33"/>
      <c r="CB265" s="33"/>
      <c r="CC265" s="33"/>
      <c r="CD265" s="33"/>
      <c r="CE265" s="33"/>
      <c r="CF265" s="33"/>
      <c r="CG265" s="33"/>
      <c r="CH265" s="33"/>
      <c r="CI265" s="33"/>
      <c r="CJ265" s="33"/>
      <c r="CK265" s="33"/>
      <c r="CL265" s="33"/>
      <c r="CM265" s="33"/>
      <c r="CN265" s="33"/>
      <c r="CO265" s="33"/>
      <c r="CP265" s="33"/>
      <c r="CQ265" s="33"/>
      <c r="CR265" s="33"/>
      <c r="CS265" s="33"/>
      <c r="CT265" s="33"/>
      <c r="CU265" s="33"/>
      <c r="CV265" s="33"/>
      <c r="CW265" s="33"/>
      <c r="CX265" s="33"/>
      <c r="CY265" s="33"/>
      <c r="CZ265" s="33"/>
      <c r="DA265" s="33"/>
      <c r="DB265" s="33"/>
      <c r="DC265" s="33"/>
      <c r="DD265" s="33"/>
      <c r="DE265" s="33"/>
      <c r="DF265" s="33"/>
      <c r="DG265" s="33"/>
    </row>
    <row r="266" spans="1:111" hidden="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c r="AY266" s="33"/>
      <c r="AZ266" s="33"/>
      <c r="BA266" s="33"/>
      <c r="BB266" s="33"/>
      <c r="BC266" s="33"/>
      <c r="BD266" s="33"/>
      <c r="BE266" s="33"/>
      <c r="BF266" s="33"/>
      <c r="BG266" s="33"/>
      <c r="BH266" s="33"/>
      <c r="BI266" s="33"/>
      <c r="BJ266" s="33"/>
      <c r="BK266" s="33"/>
      <c r="BL266" s="33"/>
      <c r="BM266" s="33"/>
      <c r="BN266" s="33"/>
      <c r="BO266" s="33"/>
      <c r="BP266" s="33"/>
      <c r="BQ266" s="33"/>
      <c r="BR266" s="33"/>
      <c r="BS266" s="33"/>
      <c r="BT266" s="33"/>
      <c r="BU266" s="33"/>
      <c r="BV266" s="33"/>
      <c r="BW266" s="33"/>
      <c r="BX266" s="33"/>
      <c r="BY266" s="33"/>
      <c r="BZ266" s="33"/>
      <c r="CA266" s="33"/>
      <c r="CB266" s="33"/>
      <c r="CC266" s="33"/>
      <c r="CD266" s="33"/>
      <c r="CE266" s="33"/>
      <c r="CF266" s="33"/>
      <c r="CG266" s="33"/>
      <c r="CH266" s="33"/>
      <c r="CI266" s="33"/>
      <c r="CJ266" s="33"/>
      <c r="CK266" s="33"/>
      <c r="CL266" s="33"/>
      <c r="CM266" s="33"/>
      <c r="CN266" s="33"/>
      <c r="CO266" s="33"/>
      <c r="CP266" s="33"/>
      <c r="CQ266" s="33"/>
      <c r="CR266" s="33"/>
      <c r="CS266" s="33"/>
      <c r="CT266" s="33"/>
      <c r="CU266" s="33"/>
      <c r="CV266" s="33"/>
      <c r="CW266" s="33"/>
      <c r="CX266" s="33"/>
      <c r="CY266" s="33"/>
      <c r="CZ266" s="33"/>
      <c r="DA266" s="33"/>
      <c r="DB266" s="33"/>
      <c r="DC266" s="33"/>
      <c r="DD266" s="33"/>
      <c r="DE266" s="33"/>
      <c r="DF266" s="33"/>
      <c r="DG266" s="33"/>
    </row>
    <row r="267" spans="1:111" hidden="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c r="AY267" s="33"/>
      <c r="AZ267" s="33"/>
      <c r="BA267" s="33"/>
      <c r="BB267" s="33"/>
      <c r="BC267" s="33"/>
      <c r="BD267" s="33"/>
      <c r="BE267" s="33"/>
      <c r="BF267" s="33"/>
      <c r="BG267" s="33"/>
      <c r="BH267" s="33"/>
      <c r="BI267" s="33"/>
      <c r="BJ267" s="33"/>
      <c r="BK267" s="33"/>
      <c r="BL267" s="33"/>
      <c r="BM267" s="33"/>
      <c r="BN267" s="33"/>
      <c r="BO267" s="33"/>
      <c r="BP267" s="33"/>
      <c r="BQ267" s="33"/>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3"/>
      <c r="CS267" s="33"/>
      <c r="CT267" s="33"/>
      <c r="CU267" s="33"/>
      <c r="CV267" s="33"/>
      <c r="CW267" s="33"/>
      <c r="CX267" s="33"/>
      <c r="CY267" s="33"/>
      <c r="CZ267" s="33"/>
      <c r="DA267" s="33"/>
      <c r="DB267" s="33"/>
      <c r="DC267" s="33"/>
      <c r="DD267" s="33"/>
      <c r="DE267" s="33"/>
      <c r="DF267" s="33"/>
      <c r="DG267" s="33"/>
    </row>
    <row r="268" spans="1:111" hidden="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3"/>
      <c r="BG268" s="33"/>
      <c r="BH268" s="33"/>
      <c r="BI268" s="33"/>
      <c r="BJ268" s="33"/>
      <c r="BK268" s="33"/>
      <c r="BL268" s="33"/>
      <c r="BM268" s="33"/>
      <c r="BN268" s="33"/>
      <c r="BO268" s="33"/>
      <c r="BP268" s="33"/>
      <c r="BQ268" s="33"/>
      <c r="BR268" s="33"/>
      <c r="BS268" s="33"/>
      <c r="BT268" s="33"/>
      <c r="BU268" s="33"/>
      <c r="BV268" s="33"/>
      <c r="BW268" s="33"/>
      <c r="BX268" s="33"/>
      <c r="BY268" s="33"/>
      <c r="BZ268" s="33"/>
      <c r="CA268" s="33"/>
      <c r="CB268" s="33"/>
      <c r="CC268" s="33"/>
      <c r="CD268" s="33"/>
      <c r="CE268" s="33"/>
      <c r="CF268" s="33"/>
      <c r="CG268" s="33"/>
      <c r="CH268" s="33"/>
      <c r="CI268" s="33"/>
      <c r="CJ268" s="33"/>
      <c r="CK268" s="33"/>
      <c r="CL268" s="33"/>
      <c r="CM268" s="33"/>
      <c r="CN268" s="33"/>
      <c r="CO268" s="33"/>
      <c r="CP268" s="33"/>
      <c r="CQ268" s="33"/>
      <c r="CR268" s="33"/>
      <c r="CS268" s="33"/>
      <c r="CT268" s="33"/>
      <c r="CU268" s="33"/>
      <c r="CV268" s="33"/>
      <c r="CW268" s="33"/>
      <c r="CX268" s="33"/>
      <c r="CY268" s="33"/>
      <c r="CZ268" s="33"/>
      <c r="DA268" s="33"/>
      <c r="DB268" s="33"/>
      <c r="DC268" s="33"/>
      <c r="DD268" s="33"/>
      <c r="DE268" s="33"/>
      <c r="DF268" s="33"/>
      <c r="DG268" s="33"/>
    </row>
    <row r="269" spans="1:111" hidden="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c r="AY269" s="33"/>
      <c r="AZ269" s="33"/>
      <c r="BA269" s="33"/>
      <c r="BB269" s="33"/>
      <c r="BC269" s="33"/>
      <c r="BD269" s="33"/>
      <c r="BE269" s="33"/>
      <c r="BF269" s="33"/>
      <c r="BG269" s="33"/>
      <c r="BH269" s="33"/>
      <c r="BI269" s="33"/>
      <c r="BJ269" s="33"/>
      <c r="BK269" s="33"/>
      <c r="BL269" s="33"/>
      <c r="BM269" s="33"/>
      <c r="BN269" s="33"/>
      <c r="BO269" s="33"/>
      <c r="BP269" s="33"/>
      <c r="BQ269" s="33"/>
      <c r="BR269" s="33"/>
      <c r="BS269" s="33"/>
      <c r="BT269" s="33"/>
      <c r="BU269" s="33"/>
      <c r="BV269" s="33"/>
      <c r="BW269" s="33"/>
      <c r="BX269" s="33"/>
      <c r="BY269" s="33"/>
      <c r="BZ269" s="33"/>
      <c r="CA269" s="33"/>
      <c r="CB269" s="33"/>
      <c r="CC269" s="33"/>
      <c r="CD269" s="33"/>
      <c r="CE269" s="33"/>
      <c r="CF269" s="33"/>
      <c r="CG269" s="33"/>
      <c r="CH269" s="33"/>
      <c r="CI269" s="33"/>
      <c r="CJ269" s="33"/>
      <c r="CK269" s="33"/>
      <c r="CL269" s="33"/>
      <c r="CM269" s="33"/>
      <c r="CN269" s="33"/>
      <c r="CO269" s="33"/>
      <c r="CP269" s="33"/>
      <c r="CQ269" s="33"/>
      <c r="CR269" s="33"/>
      <c r="CS269" s="33"/>
      <c r="CT269" s="33"/>
      <c r="CU269" s="33"/>
      <c r="CV269" s="33"/>
      <c r="CW269" s="33"/>
      <c r="CX269" s="33"/>
      <c r="CY269" s="33"/>
      <c r="CZ269" s="33"/>
      <c r="DA269" s="33"/>
      <c r="DB269" s="33"/>
      <c r="DC269" s="33"/>
      <c r="DD269" s="33"/>
      <c r="DE269" s="33"/>
      <c r="DF269" s="33"/>
      <c r="DG269" s="33"/>
    </row>
    <row r="270" spans="1:111" hidden="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3"/>
      <c r="BH270" s="33"/>
      <c r="BI270" s="33"/>
      <c r="BJ270" s="33"/>
      <c r="BK270" s="33"/>
      <c r="BL270" s="33"/>
      <c r="BM270" s="33"/>
      <c r="BN270" s="33"/>
      <c r="BO270" s="33"/>
      <c r="BP270" s="33"/>
      <c r="BQ270" s="33"/>
      <c r="BR270" s="33"/>
      <c r="BS270" s="33"/>
      <c r="BT270" s="33"/>
      <c r="BU270" s="33"/>
      <c r="BV270" s="33"/>
      <c r="BW270" s="33"/>
      <c r="BX270" s="33"/>
      <c r="BY270" s="33"/>
      <c r="BZ270" s="33"/>
      <c r="CA270" s="33"/>
      <c r="CB270" s="33"/>
      <c r="CC270" s="33"/>
      <c r="CD270" s="33"/>
      <c r="CE270" s="33"/>
      <c r="CF270" s="33"/>
      <c r="CG270" s="33"/>
      <c r="CH270" s="33"/>
      <c r="CI270" s="33"/>
      <c r="CJ270" s="33"/>
      <c r="CK270" s="33"/>
      <c r="CL270" s="33"/>
      <c r="CM270" s="33"/>
      <c r="CN270" s="33"/>
      <c r="CO270" s="33"/>
      <c r="CP270" s="33"/>
      <c r="CQ270" s="33"/>
      <c r="CR270" s="33"/>
      <c r="CS270" s="33"/>
      <c r="CT270" s="33"/>
      <c r="CU270" s="33"/>
      <c r="CV270" s="33"/>
      <c r="CW270" s="33"/>
      <c r="CX270" s="33"/>
      <c r="CY270" s="33"/>
      <c r="CZ270" s="33"/>
      <c r="DA270" s="33"/>
      <c r="DB270" s="33"/>
      <c r="DC270" s="33"/>
      <c r="DD270" s="33"/>
      <c r="DE270" s="33"/>
      <c r="DF270" s="33"/>
      <c r="DG270" s="33"/>
    </row>
    <row r="271" spans="1:111" hidden="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c r="AY271" s="33"/>
      <c r="AZ271" s="33"/>
      <c r="BA271" s="33"/>
      <c r="BB271" s="33"/>
      <c r="BC271" s="33"/>
      <c r="BD271" s="33"/>
      <c r="BE271" s="33"/>
      <c r="BF271" s="33"/>
      <c r="BG271" s="33"/>
      <c r="BH271" s="33"/>
      <c r="BI271" s="33"/>
      <c r="BJ271" s="33"/>
      <c r="BK271" s="33"/>
      <c r="BL271" s="33"/>
      <c r="BM271" s="33"/>
      <c r="BN271" s="33"/>
      <c r="BO271" s="33"/>
      <c r="BP271" s="33"/>
      <c r="BQ271" s="33"/>
      <c r="BR271" s="33"/>
      <c r="BS271" s="33"/>
      <c r="BT271" s="33"/>
      <c r="BU271" s="33"/>
      <c r="BV271" s="33"/>
      <c r="BW271" s="33"/>
      <c r="BX271" s="33"/>
      <c r="BY271" s="33"/>
      <c r="BZ271" s="33"/>
      <c r="CA271" s="33"/>
      <c r="CB271" s="33"/>
      <c r="CC271" s="33"/>
      <c r="CD271" s="33"/>
      <c r="CE271" s="33"/>
      <c r="CF271" s="33"/>
      <c r="CG271" s="33"/>
      <c r="CH271" s="33"/>
      <c r="CI271" s="33"/>
      <c r="CJ271" s="33"/>
      <c r="CK271" s="33"/>
      <c r="CL271" s="33"/>
      <c r="CM271" s="33"/>
      <c r="CN271" s="33"/>
      <c r="CO271" s="33"/>
      <c r="CP271" s="33"/>
      <c r="CQ271" s="33"/>
      <c r="CR271" s="33"/>
      <c r="CS271" s="33"/>
      <c r="CT271" s="33"/>
      <c r="CU271" s="33"/>
      <c r="CV271" s="33"/>
      <c r="CW271" s="33"/>
      <c r="CX271" s="33"/>
      <c r="CY271" s="33"/>
      <c r="CZ271" s="33"/>
      <c r="DA271" s="33"/>
      <c r="DB271" s="33"/>
      <c r="DC271" s="33"/>
      <c r="DD271" s="33"/>
      <c r="DE271" s="33"/>
      <c r="DF271" s="33"/>
      <c r="DG271" s="33"/>
    </row>
    <row r="272" spans="1:111" hidden="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3"/>
      <c r="BH272" s="33"/>
      <c r="BI272" s="33"/>
      <c r="BJ272" s="33"/>
      <c r="BK272" s="33"/>
      <c r="BL272" s="33"/>
      <c r="BM272" s="33"/>
      <c r="BN272" s="33"/>
      <c r="BO272" s="33"/>
      <c r="BP272" s="33"/>
      <c r="BQ272" s="33"/>
      <c r="BR272" s="33"/>
      <c r="BS272" s="33"/>
      <c r="BT272" s="33"/>
      <c r="BU272" s="33"/>
      <c r="BV272" s="33"/>
      <c r="BW272" s="33"/>
      <c r="BX272" s="33"/>
      <c r="BY272" s="33"/>
      <c r="BZ272" s="33"/>
      <c r="CA272" s="33"/>
      <c r="CB272" s="33"/>
      <c r="CC272" s="33"/>
      <c r="CD272" s="33"/>
      <c r="CE272" s="33"/>
      <c r="CF272" s="33"/>
      <c r="CG272" s="33"/>
      <c r="CH272" s="33"/>
      <c r="CI272" s="33"/>
      <c r="CJ272" s="33"/>
      <c r="CK272" s="33"/>
      <c r="CL272" s="33"/>
      <c r="CM272" s="33"/>
      <c r="CN272" s="33"/>
      <c r="CO272" s="33"/>
      <c r="CP272" s="33"/>
      <c r="CQ272" s="33"/>
      <c r="CR272" s="33"/>
      <c r="CS272" s="33"/>
      <c r="CT272" s="33"/>
      <c r="CU272" s="33"/>
      <c r="CV272" s="33"/>
      <c r="CW272" s="33"/>
      <c r="CX272" s="33"/>
      <c r="CY272" s="33"/>
      <c r="CZ272" s="33"/>
      <c r="DA272" s="33"/>
      <c r="DB272" s="33"/>
      <c r="DC272" s="33"/>
      <c r="DD272" s="33"/>
      <c r="DE272" s="33"/>
      <c r="DF272" s="33"/>
      <c r="DG272" s="33"/>
    </row>
    <row r="273" spans="1:111" hidden="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c r="AY273" s="33"/>
      <c r="AZ273" s="33"/>
      <c r="BA273" s="33"/>
      <c r="BB273" s="33"/>
      <c r="BC273" s="33"/>
      <c r="BD273" s="33"/>
      <c r="BE273" s="33"/>
      <c r="BF273" s="33"/>
      <c r="BG273" s="33"/>
      <c r="BH273" s="33"/>
      <c r="BI273" s="33"/>
      <c r="BJ273" s="33"/>
      <c r="BK273" s="33"/>
      <c r="BL273" s="33"/>
      <c r="BM273" s="33"/>
      <c r="BN273" s="33"/>
      <c r="BO273" s="33"/>
      <c r="BP273" s="33"/>
      <c r="BQ273" s="33"/>
      <c r="BR273" s="33"/>
      <c r="BS273" s="33"/>
      <c r="BT273" s="33"/>
      <c r="BU273" s="33"/>
      <c r="BV273" s="33"/>
      <c r="BW273" s="33"/>
      <c r="BX273" s="33"/>
      <c r="BY273" s="33"/>
      <c r="BZ273" s="33"/>
      <c r="CA273" s="33"/>
      <c r="CB273" s="33"/>
      <c r="CC273" s="33"/>
      <c r="CD273" s="33"/>
      <c r="CE273" s="33"/>
      <c r="CF273" s="33"/>
      <c r="CG273" s="33"/>
      <c r="CH273" s="33"/>
      <c r="CI273" s="33"/>
      <c r="CJ273" s="33"/>
      <c r="CK273" s="33"/>
      <c r="CL273" s="33"/>
      <c r="CM273" s="33"/>
      <c r="CN273" s="33"/>
      <c r="CO273" s="33"/>
      <c r="CP273" s="33"/>
      <c r="CQ273" s="33"/>
      <c r="CR273" s="33"/>
      <c r="CS273" s="33"/>
      <c r="CT273" s="33"/>
      <c r="CU273" s="33"/>
      <c r="CV273" s="33"/>
      <c r="CW273" s="33"/>
      <c r="CX273" s="33"/>
      <c r="CY273" s="33"/>
      <c r="CZ273" s="33"/>
      <c r="DA273" s="33"/>
      <c r="DB273" s="33"/>
      <c r="DC273" s="33"/>
      <c r="DD273" s="33"/>
      <c r="DE273" s="33"/>
      <c r="DF273" s="33"/>
      <c r="DG273" s="33"/>
    </row>
    <row r="274" spans="1:111" hidden="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33"/>
      <c r="BH274" s="33"/>
      <c r="BI274" s="33"/>
      <c r="BJ274" s="33"/>
      <c r="BK274" s="33"/>
      <c r="BL274" s="33"/>
      <c r="BM274" s="33"/>
      <c r="BN274" s="33"/>
      <c r="BO274" s="33"/>
      <c r="BP274" s="33"/>
      <c r="BQ274" s="33"/>
      <c r="BR274" s="33"/>
      <c r="BS274" s="33"/>
      <c r="BT274" s="33"/>
      <c r="BU274" s="33"/>
      <c r="BV274" s="33"/>
      <c r="BW274" s="33"/>
      <c r="BX274" s="33"/>
      <c r="BY274" s="33"/>
      <c r="BZ274" s="33"/>
      <c r="CA274" s="33"/>
      <c r="CB274" s="33"/>
      <c r="CC274" s="33"/>
      <c r="CD274" s="33"/>
      <c r="CE274" s="33"/>
      <c r="CF274" s="33"/>
      <c r="CG274" s="33"/>
      <c r="CH274" s="33"/>
      <c r="CI274" s="33"/>
      <c r="CJ274" s="33"/>
      <c r="CK274" s="33"/>
      <c r="CL274" s="33"/>
      <c r="CM274" s="33"/>
      <c r="CN274" s="33"/>
      <c r="CO274" s="33"/>
      <c r="CP274" s="33"/>
      <c r="CQ274" s="33"/>
      <c r="CR274" s="33"/>
      <c r="CS274" s="33"/>
      <c r="CT274" s="33"/>
      <c r="CU274" s="33"/>
      <c r="CV274" s="33"/>
      <c r="CW274" s="33"/>
      <c r="CX274" s="33"/>
      <c r="CY274" s="33"/>
      <c r="CZ274" s="33"/>
      <c r="DA274" s="33"/>
      <c r="DB274" s="33"/>
      <c r="DC274" s="33"/>
      <c r="DD274" s="33"/>
      <c r="DE274" s="33"/>
      <c r="DF274" s="33"/>
      <c r="DG274" s="33"/>
    </row>
    <row r="275" spans="1:111" hidden="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c r="AY275" s="33"/>
      <c r="AZ275" s="33"/>
      <c r="BA275" s="33"/>
      <c r="BB275" s="33"/>
      <c r="BC275" s="33"/>
      <c r="BD275" s="33"/>
      <c r="BE275" s="33"/>
      <c r="BF275" s="33"/>
      <c r="BG275" s="33"/>
      <c r="BH275" s="33"/>
      <c r="BI275" s="33"/>
      <c r="BJ275" s="33"/>
      <c r="BK275" s="33"/>
      <c r="BL275" s="33"/>
      <c r="BM275" s="33"/>
      <c r="BN275" s="33"/>
      <c r="BO275" s="33"/>
      <c r="BP275" s="33"/>
      <c r="BQ275" s="33"/>
      <c r="BR275" s="33"/>
      <c r="BS275" s="33"/>
      <c r="BT275" s="33"/>
      <c r="BU275" s="33"/>
      <c r="BV275" s="33"/>
      <c r="BW275" s="33"/>
      <c r="BX275" s="33"/>
      <c r="BY275" s="33"/>
      <c r="BZ275" s="33"/>
      <c r="CA275" s="33"/>
      <c r="CB275" s="33"/>
      <c r="CC275" s="33"/>
      <c r="CD275" s="33"/>
      <c r="CE275" s="33"/>
      <c r="CF275" s="33"/>
      <c r="CG275" s="33"/>
      <c r="CH275" s="33"/>
      <c r="CI275" s="33"/>
      <c r="CJ275" s="33"/>
      <c r="CK275" s="33"/>
      <c r="CL275" s="33"/>
      <c r="CM275" s="33"/>
      <c r="CN275" s="33"/>
      <c r="CO275" s="33"/>
      <c r="CP275" s="33"/>
      <c r="CQ275" s="33"/>
      <c r="CR275" s="33"/>
      <c r="CS275" s="33"/>
      <c r="CT275" s="33"/>
      <c r="CU275" s="33"/>
      <c r="CV275" s="33"/>
      <c r="CW275" s="33"/>
      <c r="CX275" s="33"/>
      <c r="CY275" s="33"/>
      <c r="CZ275" s="33"/>
      <c r="DA275" s="33"/>
      <c r="DB275" s="33"/>
      <c r="DC275" s="33"/>
      <c r="DD275" s="33"/>
      <c r="DE275" s="33"/>
      <c r="DF275" s="33"/>
      <c r="DG275" s="33"/>
    </row>
    <row r="276" spans="1:111" hidden="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c r="AY276" s="33"/>
      <c r="AZ276" s="33"/>
      <c r="BA276" s="33"/>
      <c r="BB276" s="33"/>
      <c r="BC276" s="33"/>
      <c r="BD276" s="33"/>
      <c r="BE276" s="33"/>
      <c r="BF276" s="33"/>
      <c r="BG276" s="33"/>
      <c r="BH276" s="33"/>
      <c r="BI276" s="33"/>
      <c r="BJ276" s="33"/>
      <c r="BK276" s="33"/>
      <c r="BL276" s="33"/>
      <c r="BM276" s="33"/>
      <c r="BN276" s="33"/>
      <c r="BO276" s="33"/>
      <c r="BP276" s="33"/>
      <c r="BQ276" s="33"/>
      <c r="BR276" s="33"/>
      <c r="BS276" s="33"/>
      <c r="BT276" s="33"/>
      <c r="BU276" s="33"/>
      <c r="BV276" s="33"/>
      <c r="BW276" s="33"/>
      <c r="BX276" s="33"/>
      <c r="BY276" s="33"/>
      <c r="BZ276" s="33"/>
      <c r="CA276" s="33"/>
      <c r="CB276" s="33"/>
      <c r="CC276" s="33"/>
      <c r="CD276" s="33"/>
      <c r="CE276" s="33"/>
      <c r="CF276" s="33"/>
      <c r="CG276" s="33"/>
      <c r="CH276" s="33"/>
      <c r="CI276" s="33"/>
      <c r="CJ276" s="33"/>
      <c r="CK276" s="33"/>
      <c r="CL276" s="33"/>
      <c r="CM276" s="33"/>
      <c r="CN276" s="33"/>
      <c r="CO276" s="33"/>
      <c r="CP276" s="33"/>
      <c r="CQ276" s="33"/>
      <c r="CR276" s="33"/>
      <c r="CS276" s="33"/>
      <c r="CT276" s="33"/>
      <c r="CU276" s="33"/>
      <c r="CV276" s="33"/>
      <c r="CW276" s="33"/>
      <c r="CX276" s="33"/>
      <c r="CY276" s="33"/>
      <c r="CZ276" s="33"/>
      <c r="DA276" s="33"/>
      <c r="DB276" s="33"/>
      <c r="DC276" s="33"/>
      <c r="DD276" s="33"/>
      <c r="DE276" s="33"/>
      <c r="DF276" s="33"/>
      <c r="DG276" s="33"/>
    </row>
    <row r="277" spans="1:111" hidden="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c r="AY277" s="33"/>
      <c r="AZ277" s="33"/>
      <c r="BA277" s="33"/>
      <c r="BB277" s="33"/>
      <c r="BC277" s="33"/>
      <c r="BD277" s="33"/>
      <c r="BE277" s="33"/>
      <c r="BF277" s="33"/>
      <c r="BG277" s="33"/>
      <c r="BH277" s="33"/>
      <c r="BI277" s="33"/>
      <c r="BJ277" s="33"/>
      <c r="BK277" s="33"/>
      <c r="BL277" s="33"/>
      <c r="BM277" s="33"/>
      <c r="BN277" s="33"/>
      <c r="BO277" s="33"/>
      <c r="BP277" s="33"/>
      <c r="BQ277" s="33"/>
      <c r="BR277" s="33"/>
      <c r="BS277" s="33"/>
      <c r="BT277" s="33"/>
      <c r="BU277" s="33"/>
      <c r="BV277" s="33"/>
      <c r="BW277" s="33"/>
      <c r="BX277" s="33"/>
      <c r="BY277" s="33"/>
      <c r="BZ277" s="33"/>
      <c r="CA277" s="33"/>
      <c r="CB277" s="33"/>
      <c r="CC277" s="33"/>
      <c r="CD277" s="33"/>
      <c r="CE277" s="33"/>
      <c r="CF277" s="33"/>
      <c r="CG277" s="33"/>
      <c r="CH277" s="33"/>
      <c r="CI277" s="33"/>
      <c r="CJ277" s="33"/>
      <c r="CK277" s="33"/>
      <c r="CL277" s="33"/>
      <c r="CM277" s="33"/>
      <c r="CN277" s="33"/>
      <c r="CO277" s="33"/>
      <c r="CP277" s="33"/>
      <c r="CQ277" s="33"/>
      <c r="CR277" s="33"/>
      <c r="CS277" s="33"/>
      <c r="CT277" s="33"/>
      <c r="CU277" s="33"/>
      <c r="CV277" s="33"/>
      <c r="CW277" s="33"/>
      <c r="CX277" s="33"/>
      <c r="CY277" s="33"/>
      <c r="CZ277" s="33"/>
      <c r="DA277" s="33"/>
      <c r="DB277" s="33"/>
      <c r="DC277" s="33"/>
      <c r="DD277" s="33"/>
      <c r="DE277" s="33"/>
      <c r="DF277" s="33"/>
      <c r="DG277" s="33"/>
    </row>
    <row r="278" spans="1:111" hidden="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3"/>
      <c r="BH278" s="33"/>
      <c r="BI278" s="33"/>
      <c r="BJ278" s="33"/>
      <c r="BK278" s="33"/>
      <c r="BL278" s="33"/>
      <c r="BM278" s="33"/>
      <c r="BN278" s="33"/>
      <c r="BO278" s="33"/>
      <c r="BP278" s="33"/>
      <c r="BQ278" s="33"/>
      <c r="BR278" s="33"/>
      <c r="BS278" s="33"/>
      <c r="BT278" s="33"/>
      <c r="BU278" s="33"/>
      <c r="BV278" s="33"/>
      <c r="BW278" s="33"/>
      <c r="BX278" s="33"/>
      <c r="BY278" s="33"/>
      <c r="BZ278" s="33"/>
      <c r="CA278" s="33"/>
      <c r="CB278" s="33"/>
      <c r="CC278" s="33"/>
      <c r="CD278" s="33"/>
      <c r="CE278" s="33"/>
      <c r="CF278" s="33"/>
      <c r="CG278" s="33"/>
      <c r="CH278" s="33"/>
      <c r="CI278" s="33"/>
      <c r="CJ278" s="33"/>
      <c r="CK278" s="33"/>
      <c r="CL278" s="33"/>
      <c r="CM278" s="33"/>
      <c r="CN278" s="33"/>
      <c r="CO278" s="33"/>
      <c r="CP278" s="33"/>
      <c r="CQ278" s="33"/>
      <c r="CR278" s="33"/>
      <c r="CS278" s="33"/>
      <c r="CT278" s="33"/>
      <c r="CU278" s="33"/>
      <c r="CV278" s="33"/>
      <c r="CW278" s="33"/>
      <c r="CX278" s="33"/>
      <c r="CY278" s="33"/>
      <c r="CZ278" s="33"/>
      <c r="DA278" s="33"/>
      <c r="DB278" s="33"/>
      <c r="DC278" s="33"/>
      <c r="DD278" s="33"/>
      <c r="DE278" s="33"/>
      <c r="DF278" s="33"/>
      <c r="DG278" s="33"/>
    </row>
    <row r="279" spans="1:111" hidden="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c r="AY279" s="33"/>
      <c r="AZ279" s="33"/>
      <c r="BA279" s="33"/>
      <c r="BB279" s="33"/>
      <c r="BC279" s="33"/>
      <c r="BD279" s="33"/>
      <c r="BE279" s="33"/>
      <c r="BF279" s="33"/>
      <c r="BG279" s="33"/>
      <c r="BH279" s="33"/>
      <c r="BI279" s="33"/>
      <c r="BJ279" s="33"/>
      <c r="BK279" s="33"/>
      <c r="BL279" s="33"/>
      <c r="BM279" s="33"/>
      <c r="BN279" s="33"/>
      <c r="BO279" s="33"/>
      <c r="BP279" s="33"/>
      <c r="BQ279" s="33"/>
      <c r="BR279" s="33"/>
      <c r="BS279" s="33"/>
      <c r="BT279" s="33"/>
      <c r="BU279" s="33"/>
      <c r="BV279" s="33"/>
      <c r="BW279" s="33"/>
      <c r="BX279" s="33"/>
      <c r="BY279" s="33"/>
      <c r="BZ279" s="33"/>
      <c r="CA279" s="33"/>
      <c r="CB279" s="33"/>
      <c r="CC279" s="33"/>
      <c r="CD279" s="33"/>
      <c r="CE279" s="33"/>
      <c r="CF279" s="33"/>
      <c r="CG279" s="33"/>
      <c r="CH279" s="33"/>
      <c r="CI279" s="33"/>
      <c r="CJ279" s="33"/>
      <c r="CK279" s="33"/>
      <c r="CL279" s="33"/>
      <c r="CM279" s="33"/>
      <c r="CN279" s="33"/>
      <c r="CO279" s="33"/>
      <c r="CP279" s="33"/>
      <c r="CQ279" s="33"/>
      <c r="CR279" s="33"/>
      <c r="CS279" s="33"/>
      <c r="CT279" s="33"/>
      <c r="CU279" s="33"/>
      <c r="CV279" s="33"/>
      <c r="CW279" s="33"/>
      <c r="CX279" s="33"/>
      <c r="CY279" s="33"/>
      <c r="CZ279" s="33"/>
      <c r="DA279" s="33"/>
      <c r="DB279" s="33"/>
      <c r="DC279" s="33"/>
      <c r="DD279" s="33"/>
      <c r="DE279" s="33"/>
      <c r="DF279" s="33"/>
      <c r="DG279" s="33"/>
    </row>
    <row r="280" spans="1:111" hidden="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3"/>
      <c r="BH280" s="33"/>
      <c r="BI280" s="33"/>
      <c r="BJ280" s="33"/>
      <c r="BK280" s="33"/>
      <c r="BL280" s="33"/>
      <c r="BM280" s="33"/>
      <c r="BN280" s="33"/>
      <c r="BO280" s="33"/>
      <c r="BP280" s="33"/>
      <c r="BQ280" s="33"/>
      <c r="BR280" s="33"/>
      <c r="BS280" s="33"/>
      <c r="BT280" s="33"/>
      <c r="BU280" s="33"/>
      <c r="BV280" s="33"/>
      <c r="BW280" s="33"/>
      <c r="BX280" s="33"/>
      <c r="BY280" s="33"/>
      <c r="BZ280" s="33"/>
      <c r="CA280" s="33"/>
      <c r="CB280" s="33"/>
      <c r="CC280" s="33"/>
      <c r="CD280" s="33"/>
      <c r="CE280" s="33"/>
      <c r="CF280" s="33"/>
      <c r="CG280" s="33"/>
      <c r="CH280" s="33"/>
      <c r="CI280" s="33"/>
      <c r="CJ280" s="33"/>
      <c r="CK280" s="33"/>
      <c r="CL280" s="33"/>
      <c r="CM280" s="33"/>
      <c r="CN280" s="33"/>
      <c r="CO280" s="33"/>
      <c r="CP280" s="33"/>
      <c r="CQ280" s="33"/>
      <c r="CR280" s="33"/>
      <c r="CS280" s="33"/>
      <c r="CT280" s="33"/>
      <c r="CU280" s="33"/>
      <c r="CV280" s="33"/>
      <c r="CW280" s="33"/>
      <c r="CX280" s="33"/>
      <c r="CY280" s="33"/>
      <c r="CZ280" s="33"/>
      <c r="DA280" s="33"/>
      <c r="DB280" s="33"/>
      <c r="DC280" s="33"/>
      <c r="DD280" s="33"/>
      <c r="DE280" s="33"/>
      <c r="DF280" s="33"/>
      <c r="DG280" s="33"/>
    </row>
    <row r="281" spans="1:111" hidden="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c r="AY281" s="33"/>
      <c r="AZ281" s="33"/>
      <c r="BA281" s="33"/>
      <c r="BB281" s="33"/>
      <c r="BC281" s="33"/>
      <c r="BD281" s="33"/>
      <c r="BE281" s="33"/>
      <c r="BF281" s="33"/>
      <c r="BG281" s="33"/>
      <c r="BH281" s="33"/>
      <c r="BI281" s="33"/>
      <c r="BJ281" s="33"/>
      <c r="BK281" s="33"/>
      <c r="BL281" s="33"/>
      <c r="BM281" s="33"/>
      <c r="BN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c r="CM281" s="33"/>
      <c r="CN281" s="33"/>
      <c r="CO281" s="33"/>
      <c r="CP281" s="33"/>
      <c r="CQ281" s="33"/>
      <c r="CR281" s="33"/>
      <c r="CS281" s="33"/>
      <c r="CT281" s="33"/>
      <c r="CU281" s="33"/>
      <c r="CV281" s="33"/>
      <c r="CW281" s="33"/>
      <c r="CX281" s="33"/>
      <c r="CY281" s="33"/>
      <c r="CZ281" s="33"/>
      <c r="DA281" s="33"/>
      <c r="DB281" s="33"/>
      <c r="DC281" s="33"/>
      <c r="DD281" s="33"/>
      <c r="DE281" s="33"/>
      <c r="DF281" s="33"/>
      <c r="DG281" s="33"/>
    </row>
    <row r="282" spans="1:111" hidden="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c r="AY282" s="33"/>
      <c r="AZ282" s="33"/>
      <c r="BA282" s="33"/>
      <c r="BB282" s="33"/>
      <c r="BC282" s="33"/>
      <c r="BD282" s="33"/>
      <c r="BE282" s="33"/>
      <c r="BF282" s="33"/>
      <c r="BG282" s="33"/>
      <c r="BH282" s="33"/>
      <c r="BI282" s="33"/>
      <c r="BJ282" s="33"/>
      <c r="BK282" s="33"/>
      <c r="BL282" s="33"/>
      <c r="BM282" s="33"/>
      <c r="BN282" s="33"/>
      <c r="BO282" s="33"/>
      <c r="BP282" s="33"/>
      <c r="BQ282" s="33"/>
      <c r="BR282" s="33"/>
      <c r="BS282" s="33"/>
      <c r="BT282" s="33"/>
      <c r="BU282" s="33"/>
      <c r="BV282" s="33"/>
      <c r="BW282" s="33"/>
      <c r="BX282" s="33"/>
      <c r="BY282" s="33"/>
      <c r="BZ282" s="33"/>
      <c r="CA282" s="33"/>
      <c r="CB282" s="33"/>
      <c r="CC282" s="33"/>
      <c r="CD282" s="33"/>
      <c r="CE282" s="33"/>
      <c r="CF282" s="33"/>
      <c r="CG282" s="33"/>
      <c r="CH282" s="33"/>
      <c r="CI282" s="33"/>
      <c r="CJ282" s="33"/>
      <c r="CK282" s="33"/>
      <c r="CL282" s="33"/>
      <c r="CM282" s="33"/>
      <c r="CN282" s="33"/>
      <c r="CO282" s="33"/>
      <c r="CP282" s="33"/>
      <c r="CQ282" s="33"/>
      <c r="CR282" s="33"/>
      <c r="CS282" s="33"/>
      <c r="CT282" s="33"/>
      <c r="CU282" s="33"/>
      <c r="CV282" s="33"/>
      <c r="CW282" s="33"/>
      <c r="CX282" s="33"/>
      <c r="CY282" s="33"/>
      <c r="CZ282" s="33"/>
      <c r="DA282" s="33"/>
      <c r="DB282" s="33"/>
      <c r="DC282" s="33"/>
      <c r="DD282" s="33"/>
      <c r="DE282" s="33"/>
      <c r="DF282" s="33"/>
      <c r="DG282" s="33"/>
    </row>
    <row r="283" spans="1:111" hidden="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c r="AY283" s="33"/>
      <c r="AZ283" s="33"/>
      <c r="BA283" s="33"/>
      <c r="BB283" s="33"/>
      <c r="BC283" s="33"/>
      <c r="BD283" s="33"/>
      <c r="BE283" s="33"/>
      <c r="BF283" s="33"/>
      <c r="BG283" s="33"/>
      <c r="BH283" s="33"/>
      <c r="BI283" s="33"/>
      <c r="BJ283" s="33"/>
      <c r="BK283" s="33"/>
      <c r="BL283" s="33"/>
      <c r="BM283" s="33"/>
      <c r="BN283" s="33"/>
      <c r="BO283" s="33"/>
      <c r="BP283" s="33"/>
      <c r="BQ283" s="33"/>
      <c r="BR283" s="33"/>
      <c r="BS283" s="33"/>
      <c r="BT283" s="33"/>
      <c r="BU283" s="33"/>
      <c r="BV283" s="33"/>
      <c r="BW283" s="33"/>
      <c r="BX283" s="33"/>
      <c r="BY283" s="33"/>
      <c r="BZ283" s="33"/>
      <c r="CA283" s="33"/>
      <c r="CB283" s="33"/>
      <c r="CC283" s="33"/>
      <c r="CD283" s="33"/>
      <c r="CE283" s="33"/>
      <c r="CF283" s="33"/>
      <c r="CG283" s="33"/>
      <c r="CH283" s="33"/>
      <c r="CI283" s="33"/>
      <c r="CJ283" s="33"/>
      <c r="CK283" s="33"/>
      <c r="CL283" s="33"/>
      <c r="CM283" s="33"/>
      <c r="CN283" s="33"/>
      <c r="CO283" s="33"/>
      <c r="CP283" s="33"/>
      <c r="CQ283" s="33"/>
      <c r="CR283" s="33"/>
      <c r="CS283" s="33"/>
      <c r="CT283" s="33"/>
      <c r="CU283" s="33"/>
      <c r="CV283" s="33"/>
      <c r="CW283" s="33"/>
      <c r="CX283" s="33"/>
      <c r="CY283" s="33"/>
      <c r="CZ283" s="33"/>
      <c r="DA283" s="33"/>
      <c r="DB283" s="33"/>
      <c r="DC283" s="33"/>
      <c r="DD283" s="33"/>
      <c r="DE283" s="33"/>
      <c r="DF283" s="33"/>
      <c r="DG283" s="33"/>
    </row>
    <row r="284" spans="1:111" hidden="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c r="AY284" s="33"/>
      <c r="AZ284" s="33"/>
      <c r="BA284" s="33"/>
      <c r="BB284" s="33"/>
      <c r="BC284" s="33"/>
      <c r="BD284" s="33"/>
      <c r="BE284" s="33"/>
      <c r="BF284" s="33"/>
      <c r="BG284" s="33"/>
      <c r="BH284" s="33"/>
      <c r="BI284" s="33"/>
      <c r="BJ284" s="33"/>
      <c r="BK284" s="33"/>
      <c r="BL284" s="33"/>
      <c r="BM284" s="33"/>
      <c r="BN284" s="33"/>
      <c r="BO284" s="33"/>
      <c r="BP284" s="33"/>
      <c r="BQ284" s="33"/>
      <c r="BR284" s="33"/>
      <c r="BS284" s="33"/>
      <c r="BT284" s="33"/>
      <c r="BU284" s="33"/>
      <c r="BV284" s="33"/>
      <c r="BW284" s="33"/>
      <c r="BX284" s="33"/>
      <c r="BY284" s="33"/>
      <c r="BZ284" s="33"/>
      <c r="CA284" s="33"/>
      <c r="CB284" s="33"/>
      <c r="CC284" s="33"/>
      <c r="CD284" s="33"/>
      <c r="CE284" s="33"/>
      <c r="CF284" s="33"/>
      <c r="CG284" s="33"/>
      <c r="CH284" s="33"/>
      <c r="CI284" s="33"/>
      <c r="CJ284" s="33"/>
      <c r="CK284" s="33"/>
      <c r="CL284" s="33"/>
      <c r="CM284" s="33"/>
      <c r="CN284" s="33"/>
      <c r="CO284" s="33"/>
      <c r="CP284" s="33"/>
      <c r="CQ284" s="33"/>
      <c r="CR284" s="33"/>
      <c r="CS284" s="33"/>
      <c r="CT284" s="33"/>
      <c r="CU284" s="33"/>
      <c r="CV284" s="33"/>
      <c r="CW284" s="33"/>
      <c r="CX284" s="33"/>
      <c r="CY284" s="33"/>
      <c r="CZ284" s="33"/>
      <c r="DA284" s="33"/>
      <c r="DB284" s="33"/>
      <c r="DC284" s="33"/>
      <c r="DD284" s="33"/>
      <c r="DE284" s="33"/>
      <c r="DF284" s="33"/>
      <c r="DG284" s="33"/>
    </row>
    <row r="285" spans="1:111" hidden="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c r="AY285" s="33"/>
      <c r="AZ285" s="33"/>
      <c r="BA285" s="33"/>
      <c r="BB285" s="33"/>
      <c r="BC285" s="33"/>
      <c r="BD285" s="33"/>
      <c r="BE285" s="33"/>
      <c r="BF285" s="33"/>
      <c r="BG285" s="33"/>
      <c r="BH285" s="33"/>
      <c r="BI285" s="33"/>
      <c r="BJ285" s="33"/>
      <c r="BK285" s="33"/>
      <c r="BL285" s="33"/>
      <c r="BM285" s="33"/>
      <c r="BN285" s="33"/>
      <c r="BO285" s="33"/>
      <c r="BP285" s="33"/>
      <c r="BQ285" s="33"/>
      <c r="BR285" s="33"/>
      <c r="BS285" s="33"/>
      <c r="BT285" s="33"/>
      <c r="BU285" s="33"/>
      <c r="BV285" s="33"/>
      <c r="BW285" s="33"/>
      <c r="BX285" s="33"/>
      <c r="BY285" s="33"/>
      <c r="BZ285" s="33"/>
      <c r="CA285" s="33"/>
      <c r="CB285" s="33"/>
      <c r="CC285" s="33"/>
      <c r="CD285" s="33"/>
      <c r="CE285" s="33"/>
      <c r="CF285" s="33"/>
      <c r="CG285" s="33"/>
      <c r="CH285" s="33"/>
      <c r="CI285" s="33"/>
      <c r="CJ285" s="33"/>
      <c r="CK285" s="33"/>
      <c r="CL285" s="33"/>
      <c r="CM285" s="33"/>
      <c r="CN285" s="33"/>
      <c r="CO285" s="33"/>
      <c r="CP285" s="33"/>
      <c r="CQ285" s="33"/>
      <c r="CR285" s="33"/>
      <c r="CS285" s="33"/>
      <c r="CT285" s="33"/>
      <c r="CU285" s="33"/>
      <c r="CV285" s="33"/>
      <c r="CW285" s="33"/>
      <c r="CX285" s="33"/>
      <c r="CY285" s="33"/>
      <c r="CZ285" s="33"/>
      <c r="DA285" s="33"/>
      <c r="DB285" s="33"/>
      <c r="DC285" s="33"/>
      <c r="DD285" s="33"/>
      <c r="DE285" s="33"/>
      <c r="DF285" s="33"/>
      <c r="DG285" s="33"/>
    </row>
    <row r="286" spans="1:111" hidden="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3"/>
      <c r="BH286" s="33"/>
      <c r="BI286" s="33"/>
      <c r="BJ286" s="33"/>
      <c r="BK286" s="33"/>
      <c r="BL286" s="33"/>
      <c r="BM286" s="33"/>
      <c r="BN286" s="33"/>
      <c r="BO286" s="33"/>
      <c r="BP286" s="33"/>
      <c r="BQ286" s="33"/>
      <c r="BR286" s="33"/>
      <c r="BS286" s="33"/>
      <c r="BT286" s="33"/>
      <c r="BU286" s="33"/>
      <c r="BV286" s="33"/>
      <c r="BW286" s="33"/>
      <c r="BX286" s="33"/>
      <c r="BY286" s="33"/>
      <c r="BZ286" s="33"/>
      <c r="CA286" s="33"/>
      <c r="CB286" s="33"/>
      <c r="CC286" s="33"/>
      <c r="CD286" s="33"/>
      <c r="CE286" s="33"/>
      <c r="CF286" s="33"/>
      <c r="CG286" s="33"/>
      <c r="CH286" s="33"/>
      <c r="CI286" s="33"/>
      <c r="CJ286" s="33"/>
      <c r="CK286" s="33"/>
      <c r="CL286" s="33"/>
      <c r="CM286" s="33"/>
      <c r="CN286" s="33"/>
      <c r="CO286" s="33"/>
      <c r="CP286" s="33"/>
      <c r="CQ286" s="33"/>
      <c r="CR286" s="33"/>
      <c r="CS286" s="33"/>
      <c r="CT286" s="33"/>
      <c r="CU286" s="33"/>
      <c r="CV286" s="33"/>
      <c r="CW286" s="33"/>
      <c r="CX286" s="33"/>
      <c r="CY286" s="33"/>
      <c r="CZ286" s="33"/>
      <c r="DA286" s="33"/>
      <c r="DB286" s="33"/>
      <c r="DC286" s="33"/>
      <c r="DD286" s="33"/>
      <c r="DE286" s="33"/>
      <c r="DF286" s="33"/>
      <c r="DG286" s="33"/>
    </row>
    <row r="287" spans="1:111" hidden="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c r="AY287" s="33"/>
      <c r="AZ287" s="33"/>
      <c r="BA287" s="33"/>
      <c r="BB287" s="33"/>
      <c r="BC287" s="33"/>
      <c r="BD287" s="33"/>
      <c r="BE287" s="33"/>
      <c r="BF287" s="33"/>
      <c r="BG287" s="33"/>
      <c r="BH287" s="33"/>
      <c r="BI287" s="33"/>
      <c r="BJ287" s="33"/>
      <c r="BK287" s="33"/>
      <c r="BL287" s="33"/>
      <c r="BM287" s="33"/>
      <c r="BN287" s="33"/>
      <c r="BO287" s="33"/>
      <c r="BP287" s="33"/>
      <c r="BQ287" s="33"/>
      <c r="BR287" s="33"/>
      <c r="BS287" s="33"/>
      <c r="BT287" s="33"/>
      <c r="BU287" s="33"/>
      <c r="BV287" s="33"/>
      <c r="BW287" s="33"/>
      <c r="BX287" s="33"/>
      <c r="BY287" s="33"/>
      <c r="BZ287" s="33"/>
      <c r="CA287" s="33"/>
      <c r="CB287" s="33"/>
      <c r="CC287" s="33"/>
      <c r="CD287" s="33"/>
      <c r="CE287" s="33"/>
      <c r="CF287" s="33"/>
      <c r="CG287" s="33"/>
      <c r="CH287" s="33"/>
      <c r="CI287" s="33"/>
      <c r="CJ287" s="33"/>
      <c r="CK287" s="33"/>
      <c r="CL287" s="33"/>
      <c r="CM287" s="33"/>
      <c r="CN287" s="33"/>
      <c r="CO287" s="33"/>
      <c r="CP287" s="33"/>
      <c r="CQ287" s="33"/>
      <c r="CR287" s="33"/>
      <c r="CS287" s="33"/>
      <c r="CT287" s="33"/>
      <c r="CU287" s="33"/>
      <c r="CV287" s="33"/>
      <c r="CW287" s="33"/>
      <c r="CX287" s="33"/>
      <c r="CY287" s="33"/>
      <c r="CZ287" s="33"/>
      <c r="DA287" s="33"/>
      <c r="DB287" s="33"/>
      <c r="DC287" s="33"/>
      <c r="DD287" s="33"/>
      <c r="DE287" s="33"/>
      <c r="DF287" s="33"/>
      <c r="DG287" s="33"/>
    </row>
    <row r="288" spans="1:111" hidden="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3"/>
      <c r="BH288" s="33"/>
      <c r="BI288" s="33"/>
      <c r="BJ288" s="33"/>
      <c r="BK288" s="33"/>
      <c r="BL288" s="33"/>
      <c r="BM288" s="33"/>
      <c r="BN288" s="33"/>
      <c r="BO288" s="33"/>
      <c r="BP288" s="33"/>
      <c r="BQ288" s="33"/>
      <c r="BR288" s="33"/>
      <c r="BS288" s="33"/>
      <c r="BT288" s="33"/>
      <c r="BU288" s="33"/>
      <c r="BV288" s="33"/>
      <c r="BW288" s="33"/>
      <c r="BX288" s="33"/>
      <c r="BY288" s="33"/>
      <c r="BZ288" s="33"/>
      <c r="CA288" s="33"/>
      <c r="CB288" s="33"/>
      <c r="CC288" s="33"/>
      <c r="CD288" s="33"/>
      <c r="CE288" s="33"/>
      <c r="CF288" s="33"/>
      <c r="CG288" s="33"/>
      <c r="CH288" s="33"/>
      <c r="CI288" s="33"/>
      <c r="CJ288" s="33"/>
      <c r="CK288" s="33"/>
      <c r="CL288" s="33"/>
      <c r="CM288" s="33"/>
      <c r="CN288" s="33"/>
      <c r="CO288" s="33"/>
      <c r="CP288" s="33"/>
      <c r="CQ288" s="33"/>
      <c r="CR288" s="33"/>
      <c r="CS288" s="33"/>
      <c r="CT288" s="33"/>
      <c r="CU288" s="33"/>
      <c r="CV288" s="33"/>
      <c r="CW288" s="33"/>
      <c r="CX288" s="33"/>
      <c r="CY288" s="33"/>
      <c r="CZ288" s="33"/>
      <c r="DA288" s="33"/>
      <c r="DB288" s="33"/>
      <c r="DC288" s="33"/>
      <c r="DD288" s="33"/>
      <c r="DE288" s="33"/>
      <c r="DF288" s="33"/>
      <c r="DG288" s="33"/>
    </row>
    <row r="289" spans="1:111" hidden="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33"/>
      <c r="BT289" s="33"/>
      <c r="BU289" s="33"/>
      <c r="BV289" s="33"/>
      <c r="BW289" s="33"/>
      <c r="BX289" s="33"/>
      <c r="BY289" s="33"/>
      <c r="BZ289" s="33"/>
      <c r="CA289" s="33"/>
      <c r="CB289" s="33"/>
      <c r="CC289" s="33"/>
      <c r="CD289" s="33"/>
      <c r="CE289" s="33"/>
      <c r="CF289" s="33"/>
      <c r="CG289" s="33"/>
      <c r="CH289" s="33"/>
      <c r="CI289" s="33"/>
      <c r="CJ289" s="33"/>
      <c r="CK289" s="33"/>
      <c r="CL289" s="33"/>
      <c r="CM289" s="33"/>
      <c r="CN289" s="33"/>
      <c r="CO289" s="33"/>
      <c r="CP289" s="33"/>
      <c r="CQ289" s="33"/>
      <c r="CR289" s="33"/>
      <c r="CS289" s="33"/>
      <c r="CT289" s="33"/>
      <c r="CU289" s="33"/>
      <c r="CV289" s="33"/>
      <c r="CW289" s="33"/>
      <c r="CX289" s="33"/>
      <c r="CY289" s="33"/>
      <c r="CZ289" s="33"/>
      <c r="DA289" s="33"/>
      <c r="DB289" s="33"/>
      <c r="DC289" s="33"/>
      <c r="DD289" s="33"/>
      <c r="DE289" s="33"/>
      <c r="DF289" s="33"/>
      <c r="DG289" s="33"/>
    </row>
    <row r="290" spans="1:111" hidden="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33"/>
      <c r="BT290" s="33"/>
      <c r="BU290" s="33"/>
      <c r="BV290" s="33"/>
      <c r="BW290" s="33"/>
      <c r="BX290" s="33"/>
      <c r="BY290" s="33"/>
      <c r="BZ290" s="33"/>
      <c r="CA290" s="33"/>
      <c r="CB290" s="33"/>
      <c r="CC290" s="33"/>
      <c r="CD290" s="33"/>
      <c r="CE290" s="33"/>
      <c r="CF290" s="33"/>
      <c r="CG290" s="33"/>
      <c r="CH290" s="33"/>
      <c r="CI290" s="33"/>
      <c r="CJ290" s="33"/>
      <c r="CK290" s="33"/>
      <c r="CL290" s="33"/>
      <c r="CM290" s="33"/>
      <c r="CN290" s="33"/>
      <c r="CO290" s="33"/>
      <c r="CP290" s="33"/>
      <c r="CQ290" s="33"/>
      <c r="CR290" s="33"/>
      <c r="CS290" s="33"/>
      <c r="CT290" s="33"/>
      <c r="CU290" s="33"/>
      <c r="CV290" s="33"/>
      <c r="CW290" s="33"/>
      <c r="CX290" s="33"/>
      <c r="CY290" s="33"/>
      <c r="CZ290" s="33"/>
      <c r="DA290" s="33"/>
      <c r="DB290" s="33"/>
      <c r="DC290" s="33"/>
      <c r="DD290" s="33"/>
      <c r="DE290" s="33"/>
      <c r="DF290" s="33"/>
      <c r="DG290" s="33"/>
    </row>
    <row r="291" spans="1:111" hidden="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33"/>
      <c r="BT291" s="33"/>
      <c r="BU291" s="33"/>
      <c r="BV291" s="33"/>
      <c r="BW291" s="33"/>
      <c r="BX291" s="33"/>
      <c r="BY291" s="33"/>
      <c r="BZ291" s="33"/>
      <c r="CA291" s="33"/>
      <c r="CB291" s="33"/>
      <c r="CC291" s="33"/>
      <c r="CD291" s="33"/>
      <c r="CE291" s="33"/>
      <c r="CF291" s="33"/>
      <c r="CG291" s="33"/>
      <c r="CH291" s="33"/>
      <c r="CI291" s="33"/>
      <c r="CJ291" s="33"/>
      <c r="CK291" s="33"/>
      <c r="CL291" s="33"/>
      <c r="CM291" s="33"/>
      <c r="CN291" s="33"/>
      <c r="CO291" s="33"/>
      <c r="CP291" s="33"/>
      <c r="CQ291" s="33"/>
      <c r="CR291" s="33"/>
      <c r="CS291" s="33"/>
      <c r="CT291" s="33"/>
      <c r="CU291" s="33"/>
      <c r="CV291" s="33"/>
      <c r="CW291" s="33"/>
      <c r="CX291" s="33"/>
      <c r="CY291" s="33"/>
      <c r="CZ291" s="33"/>
      <c r="DA291" s="33"/>
      <c r="DB291" s="33"/>
      <c r="DC291" s="33"/>
      <c r="DD291" s="33"/>
      <c r="DE291" s="33"/>
      <c r="DF291" s="33"/>
      <c r="DG291" s="33"/>
    </row>
    <row r="292" spans="1:111" hidden="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c r="AY292" s="33"/>
      <c r="AZ292" s="33"/>
      <c r="BA292" s="33"/>
      <c r="BB292" s="33"/>
      <c r="BC292" s="33"/>
      <c r="BD292" s="33"/>
      <c r="BE292" s="33"/>
      <c r="BF292" s="33"/>
      <c r="BG292" s="33"/>
      <c r="BH292" s="33"/>
      <c r="BI292" s="33"/>
      <c r="BJ292" s="33"/>
      <c r="BK292" s="33"/>
      <c r="BL292" s="33"/>
      <c r="BM292" s="33"/>
      <c r="BN292" s="33"/>
      <c r="BO292" s="33"/>
      <c r="BP292" s="33"/>
      <c r="BQ292" s="33"/>
      <c r="BR292" s="33"/>
      <c r="BS292" s="33"/>
      <c r="BT292" s="33"/>
      <c r="BU292" s="33"/>
      <c r="BV292" s="33"/>
      <c r="BW292" s="33"/>
      <c r="BX292" s="33"/>
      <c r="BY292" s="33"/>
      <c r="BZ292" s="33"/>
      <c r="CA292" s="33"/>
      <c r="CB292" s="33"/>
      <c r="CC292" s="33"/>
      <c r="CD292" s="33"/>
      <c r="CE292" s="33"/>
      <c r="CF292" s="33"/>
      <c r="CG292" s="33"/>
      <c r="CH292" s="33"/>
      <c r="CI292" s="33"/>
      <c r="CJ292" s="33"/>
      <c r="CK292" s="33"/>
      <c r="CL292" s="33"/>
      <c r="CM292" s="33"/>
      <c r="CN292" s="33"/>
      <c r="CO292" s="33"/>
      <c r="CP292" s="33"/>
      <c r="CQ292" s="33"/>
      <c r="CR292" s="33"/>
      <c r="CS292" s="33"/>
      <c r="CT292" s="33"/>
      <c r="CU292" s="33"/>
      <c r="CV292" s="33"/>
      <c r="CW292" s="33"/>
      <c r="CX292" s="33"/>
      <c r="CY292" s="33"/>
      <c r="CZ292" s="33"/>
      <c r="DA292" s="33"/>
      <c r="DB292" s="33"/>
      <c r="DC292" s="33"/>
      <c r="DD292" s="33"/>
      <c r="DE292" s="33"/>
      <c r="DF292" s="33"/>
      <c r="DG292" s="33"/>
    </row>
    <row r="293" spans="1:111" hidden="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c r="AY293" s="33"/>
      <c r="AZ293" s="33"/>
      <c r="BA293" s="33"/>
      <c r="BB293" s="33"/>
      <c r="BC293" s="33"/>
      <c r="BD293" s="33"/>
      <c r="BE293" s="33"/>
      <c r="BF293" s="33"/>
      <c r="BG293" s="33"/>
      <c r="BH293" s="33"/>
      <c r="BI293" s="33"/>
      <c r="BJ293" s="33"/>
      <c r="BK293" s="33"/>
      <c r="BL293" s="33"/>
      <c r="BM293" s="33"/>
      <c r="BN293" s="33"/>
      <c r="BO293" s="33"/>
      <c r="BP293" s="33"/>
      <c r="BQ293" s="33"/>
      <c r="BR293" s="33"/>
      <c r="BS293" s="33"/>
      <c r="BT293" s="33"/>
      <c r="BU293" s="33"/>
      <c r="BV293" s="33"/>
      <c r="BW293" s="33"/>
      <c r="BX293" s="33"/>
      <c r="BY293" s="33"/>
      <c r="BZ293" s="33"/>
      <c r="CA293" s="33"/>
      <c r="CB293" s="33"/>
      <c r="CC293" s="33"/>
      <c r="CD293" s="33"/>
      <c r="CE293" s="33"/>
      <c r="CF293" s="33"/>
      <c r="CG293" s="33"/>
      <c r="CH293" s="33"/>
      <c r="CI293" s="33"/>
      <c r="CJ293" s="33"/>
      <c r="CK293" s="33"/>
      <c r="CL293" s="33"/>
      <c r="CM293" s="33"/>
      <c r="CN293" s="33"/>
      <c r="CO293" s="33"/>
      <c r="CP293" s="33"/>
      <c r="CQ293" s="33"/>
      <c r="CR293" s="33"/>
      <c r="CS293" s="33"/>
      <c r="CT293" s="33"/>
      <c r="CU293" s="33"/>
      <c r="CV293" s="33"/>
      <c r="CW293" s="33"/>
      <c r="CX293" s="33"/>
      <c r="CY293" s="33"/>
      <c r="CZ293" s="33"/>
      <c r="DA293" s="33"/>
      <c r="DB293" s="33"/>
      <c r="DC293" s="33"/>
      <c r="DD293" s="33"/>
      <c r="DE293" s="33"/>
      <c r="DF293" s="33"/>
      <c r="DG293" s="33"/>
    </row>
    <row r="294" spans="1:111" hidden="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3"/>
      <c r="BH294" s="33"/>
      <c r="BI294" s="33"/>
      <c r="BJ294" s="33"/>
      <c r="BK294" s="33"/>
      <c r="BL294" s="33"/>
      <c r="BM294" s="33"/>
      <c r="BN294" s="33"/>
      <c r="BO294" s="33"/>
      <c r="BP294" s="33"/>
      <c r="BQ294" s="33"/>
      <c r="BR294" s="33"/>
      <c r="BS294" s="33"/>
      <c r="BT294" s="33"/>
      <c r="BU294" s="33"/>
      <c r="BV294" s="33"/>
      <c r="BW294" s="33"/>
      <c r="BX294" s="33"/>
      <c r="BY294" s="33"/>
      <c r="BZ294" s="33"/>
      <c r="CA294" s="33"/>
      <c r="CB294" s="33"/>
      <c r="CC294" s="33"/>
      <c r="CD294" s="33"/>
      <c r="CE294" s="33"/>
      <c r="CF294" s="33"/>
      <c r="CG294" s="33"/>
      <c r="CH294" s="33"/>
      <c r="CI294" s="33"/>
      <c r="CJ294" s="33"/>
      <c r="CK294" s="33"/>
      <c r="CL294" s="33"/>
      <c r="CM294" s="33"/>
      <c r="CN294" s="33"/>
      <c r="CO294" s="33"/>
      <c r="CP294" s="33"/>
      <c r="CQ294" s="33"/>
      <c r="CR294" s="33"/>
      <c r="CS294" s="33"/>
      <c r="CT294" s="33"/>
      <c r="CU294" s="33"/>
      <c r="CV294" s="33"/>
      <c r="CW294" s="33"/>
      <c r="CX294" s="33"/>
      <c r="CY294" s="33"/>
      <c r="CZ294" s="33"/>
      <c r="DA294" s="33"/>
      <c r="DB294" s="33"/>
      <c r="DC294" s="33"/>
      <c r="DD294" s="33"/>
      <c r="DE294" s="33"/>
      <c r="DF294" s="33"/>
      <c r="DG294" s="33"/>
    </row>
    <row r="295" spans="1:111" hidden="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c r="AY295" s="33"/>
      <c r="AZ295" s="33"/>
      <c r="BA295" s="33"/>
      <c r="BB295" s="33"/>
      <c r="BC295" s="33"/>
      <c r="BD295" s="33"/>
      <c r="BE295" s="33"/>
      <c r="BF295" s="33"/>
      <c r="BG295" s="33"/>
      <c r="BH295" s="33"/>
      <c r="BI295" s="33"/>
      <c r="BJ295" s="33"/>
      <c r="BK295" s="33"/>
      <c r="BL295" s="33"/>
      <c r="BM295" s="33"/>
      <c r="BN295" s="33"/>
      <c r="BO295" s="33"/>
      <c r="BP295" s="33"/>
      <c r="BQ295" s="33"/>
      <c r="BR295" s="33"/>
      <c r="BS295" s="33"/>
      <c r="BT295" s="33"/>
      <c r="BU295" s="33"/>
      <c r="BV295" s="33"/>
      <c r="BW295" s="33"/>
      <c r="BX295" s="33"/>
      <c r="BY295" s="33"/>
      <c r="BZ295" s="33"/>
      <c r="CA295" s="33"/>
      <c r="CB295" s="33"/>
      <c r="CC295" s="33"/>
      <c r="CD295" s="33"/>
      <c r="CE295" s="33"/>
      <c r="CF295" s="33"/>
      <c r="CG295" s="33"/>
      <c r="CH295" s="33"/>
      <c r="CI295" s="33"/>
      <c r="CJ295" s="33"/>
      <c r="CK295" s="33"/>
      <c r="CL295" s="33"/>
      <c r="CM295" s="33"/>
      <c r="CN295" s="33"/>
      <c r="CO295" s="33"/>
      <c r="CP295" s="33"/>
      <c r="CQ295" s="33"/>
      <c r="CR295" s="33"/>
      <c r="CS295" s="33"/>
      <c r="CT295" s="33"/>
      <c r="CU295" s="33"/>
      <c r="CV295" s="33"/>
      <c r="CW295" s="33"/>
      <c r="CX295" s="33"/>
      <c r="CY295" s="33"/>
      <c r="CZ295" s="33"/>
      <c r="DA295" s="33"/>
      <c r="DB295" s="33"/>
      <c r="DC295" s="33"/>
      <c r="DD295" s="33"/>
      <c r="DE295" s="33"/>
      <c r="DF295" s="33"/>
      <c r="DG295" s="33"/>
    </row>
    <row r="296" spans="1:111" hidden="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3"/>
      <c r="BH296" s="33"/>
      <c r="BI296" s="33"/>
      <c r="BJ296" s="33"/>
      <c r="BK296" s="33"/>
      <c r="BL296" s="33"/>
      <c r="BM296" s="33"/>
      <c r="BN296" s="33"/>
      <c r="BO296" s="33"/>
      <c r="BP296" s="33"/>
      <c r="BQ296" s="33"/>
      <c r="BR296" s="33"/>
      <c r="BS296" s="33"/>
      <c r="BT296" s="33"/>
      <c r="BU296" s="33"/>
      <c r="BV296" s="33"/>
      <c r="BW296" s="33"/>
      <c r="BX296" s="33"/>
      <c r="BY296" s="33"/>
      <c r="BZ296" s="33"/>
      <c r="CA296" s="33"/>
      <c r="CB296" s="33"/>
      <c r="CC296" s="33"/>
      <c r="CD296" s="33"/>
      <c r="CE296" s="33"/>
      <c r="CF296" s="33"/>
      <c r="CG296" s="33"/>
      <c r="CH296" s="33"/>
      <c r="CI296" s="33"/>
      <c r="CJ296" s="33"/>
      <c r="CK296" s="33"/>
      <c r="CL296" s="33"/>
      <c r="CM296" s="33"/>
      <c r="CN296" s="33"/>
      <c r="CO296" s="33"/>
      <c r="CP296" s="33"/>
      <c r="CQ296" s="33"/>
      <c r="CR296" s="33"/>
      <c r="CS296" s="33"/>
      <c r="CT296" s="33"/>
      <c r="CU296" s="33"/>
      <c r="CV296" s="33"/>
      <c r="CW296" s="33"/>
      <c r="CX296" s="33"/>
      <c r="CY296" s="33"/>
      <c r="CZ296" s="33"/>
      <c r="DA296" s="33"/>
      <c r="DB296" s="33"/>
      <c r="DC296" s="33"/>
      <c r="DD296" s="33"/>
      <c r="DE296" s="33"/>
      <c r="DF296" s="33"/>
      <c r="DG296" s="33"/>
    </row>
    <row r="297" spans="1:111" hidden="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c r="AY297" s="33"/>
      <c r="AZ297" s="33"/>
      <c r="BA297" s="33"/>
      <c r="BB297" s="33"/>
      <c r="BC297" s="33"/>
      <c r="BD297" s="33"/>
      <c r="BE297" s="33"/>
      <c r="BF297" s="33"/>
      <c r="BG297" s="33"/>
      <c r="BH297" s="33"/>
      <c r="BI297" s="33"/>
      <c r="BJ297" s="33"/>
      <c r="BK297" s="33"/>
      <c r="BL297" s="33"/>
      <c r="BM297" s="33"/>
      <c r="BN297" s="33"/>
      <c r="BO297" s="33"/>
      <c r="BP297" s="33"/>
      <c r="BQ297" s="33"/>
      <c r="BR297" s="33"/>
      <c r="BS297" s="33"/>
      <c r="BT297" s="33"/>
      <c r="BU297" s="33"/>
      <c r="BV297" s="33"/>
      <c r="BW297" s="33"/>
      <c r="BX297" s="33"/>
      <c r="BY297" s="33"/>
      <c r="BZ297" s="33"/>
      <c r="CA297" s="33"/>
      <c r="CB297" s="33"/>
      <c r="CC297" s="33"/>
      <c r="CD297" s="33"/>
      <c r="CE297" s="33"/>
      <c r="CF297" s="33"/>
      <c r="CG297" s="33"/>
      <c r="CH297" s="33"/>
      <c r="CI297" s="33"/>
      <c r="CJ297" s="33"/>
      <c r="CK297" s="33"/>
      <c r="CL297" s="33"/>
      <c r="CM297" s="33"/>
      <c r="CN297" s="33"/>
      <c r="CO297" s="33"/>
      <c r="CP297" s="33"/>
      <c r="CQ297" s="33"/>
      <c r="CR297" s="33"/>
      <c r="CS297" s="33"/>
      <c r="CT297" s="33"/>
      <c r="CU297" s="33"/>
      <c r="CV297" s="33"/>
      <c r="CW297" s="33"/>
      <c r="CX297" s="33"/>
      <c r="CY297" s="33"/>
      <c r="CZ297" s="33"/>
      <c r="DA297" s="33"/>
      <c r="DB297" s="33"/>
      <c r="DC297" s="33"/>
      <c r="DD297" s="33"/>
      <c r="DE297" s="33"/>
      <c r="DF297" s="33"/>
      <c r="DG297" s="33"/>
    </row>
    <row r="298" spans="1:111" hidden="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c r="AY298" s="33"/>
      <c r="AZ298" s="33"/>
      <c r="BA298" s="33"/>
      <c r="BB298" s="33"/>
      <c r="BC298" s="33"/>
      <c r="BD298" s="33"/>
      <c r="BE298" s="33"/>
      <c r="BF298" s="33"/>
      <c r="BG298" s="33"/>
      <c r="BH298" s="33"/>
      <c r="BI298" s="33"/>
      <c r="BJ298" s="33"/>
      <c r="BK298" s="33"/>
      <c r="BL298" s="33"/>
      <c r="BM298" s="33"/>
      <c r="BN298" s="33"/>
      <c r="BO298" s="33"/>
      <c r="BP298" s="33"/>
      <c r="BQ298" s="33"/>
      <c r="BR298" s="33"/>
      <c r="BS298" s="33"/>
      <c r="BT298" s="33"/>
      <c r="BU298" s="33"/>
      <c r="BV298" s="33"/>
      <c r="BW298" s="33"/>
      <c r="BX298" s="33"/>
      <c r="BY298" s="33"/>
      <c r="BZ298" s="33"/>
      <c r="CA298" s="33"/>
      <c r="CB298" s="33"/>
      <c r="CC298" s="33"/>
      <c r="CD298" s="33"/>
      <c r="CE298" s="33"/>
      <c r="CF298" s="33"/>
      <c r="CG298" s="33"/>
      <c r="CH298" s="33"/>
      <c r="CI298" s="33"/>
      <c r="CJ298" s="33"/>
      <c r="CK298" s="33"/>
      <c r="CL298" s="33"/>
      <c r="CM298" s="33"/>
      <c r="CN298" s="33"/>
      <c r="CO298" s="33"/>
      <c r="CP298" s="33"/>
      <c r="CQ298" s="33"/>
      <c r="CR298" s="33"/>
      <c r="CS298" s="33"/>
      <c r="CT298" s="33"/>
      <c r="CU298" s="33"/>
      <c r="CV298" s="33"/>
      <c r="CW298" s="33"/>
      <c r="CX298" s="33"/>
      <c r="CY298" s="33"/>
      <c r="CZ298" s="33"/>
      <c r="DA298" s="33"/>
      <c r="DB298" s="33"/>
      <c r="DC298" s="33"/>
      <c r="DD298" s="33"/>
      <c r="DE298" s="33"/>
      <c r="DF298" s="33"/>
      <c r="DG298" s="33"/>
    </row>
    <row r="299" spans="1:111" hidden="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c r="AY299" s="33"/>
      <c r="AZ299" s="33"/>
      <c r="BA299" s="33"/>
      <c r="BB299" s="33"/>
      <c r="BC299" s="33"/>
      <c r="BD299" s="33"/>
      <c r="BE299" s="33"/>
      <c r="BF299" s="33"/>
      <c r="BG299" s="33"/>
      <c r="BH299" s="33"/>
      <c r="BI299" s="33"/>
      <c r="BJ299" s="33"/>
      <c r="BK299" s="33"/>
      <c r="BL299" s="33"/>
      <c r="BM299" s="33"/>
      <c r="BN299" s="33"/>
      <c r="BO299" s="33"/>
      <c r="BP299" s="33"/>
      <c r="BQ299" s="33"/>
      <c r="BR299" s="33"/>
      <c r="BS299" s="33"/>
      <c r="BT299" s="33"/>
      <c r="BU299" s="33"/>
      <c r="BV299" s="33"/>
      <c r="BW299" s="33"/>
      <c r="BX299" s="33"/>
      <c r="BY299" s="33"/>
      <c r="BZ299" s="33"/>
      <c r="CA299" s="33"/>
      <c r="CB299" s="33"/>
      <c r="CC299" s="33"/>
      <c r="CD299" s="33"/>
      <c r="CE299" s="33"/>
      <c r="CF299" s="33"/>
      <c r="CG299" s="33"/>
      <c r="CH299" s="33"/>
      <c r="CI299" s="33"/>
      <c r="CJ299" s="33"/>
      <c r="CK299" s="33"/>
      <c r="CL299" s="33"/>
      <c r="CM299" s="33"/>
      <c r="CN299" s="33"/>
      <c r="CO299" s="33"/>
      <c r="CP299" s="33"/>
      <c r="CQ299" s="33"/>
      <c r="CR299" s="33"/>
      <c r="CS299" s="33"/>
      <c r="CT299" s="33"/>
      <c r="CU299" s="33"/>
      <c r="CV299" s="33"/>
      <c r="CW299" s="33"/>
      <c r="CX299" s="33"/>
      <c r="CY299" s="33"/>
      <c r="CZ299" s="33"/>
      <c r="DA299" s="33"/>
      <c r="DB299" s="33"/>
      <c r="DC299" s="33"/>
      <c r="DD299" s="33"/>
      <c r="DE299" s="33"/>
      <c r="DF299" s="33"/>
      <c r="DG299" s="33"/>
    </row>
    <row r="300" spans="1:111" hidden="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c r="AY300" s="33"/>
      <c r="AZ300" s="33"/>
      <c r="BA300" s="33"/>
      <c r="BB300" s="33"/>
      <c r="BC300" s="33"/>
      <c r="BD300" s="33"/>
      <c r="BE300" s="33"/>
      <c r="BF300" s="33"/>
      <c r="BG300" s="33"/>
      <c r="BH300" s="33"/>
      <c r="BI300" s="33"/>
      <c r="BJ300" s="33"/>
      <c r="BK300" s="33"/>
      <c r="BL300" s="33"/>
      <c r="BM300" s="33"/>
      <c r="BN300" s="33"/>
      <c r="BO300" s="33"/>
      <c r="BP300" s="33"/>
      <c r="BQ300" s="33"/>
      <c r="BR300" s="33"/>
      <c r="BS300" s="33"/>
      <c r="BT300" s="33"/>
      <c r="BU300" s="33"/>
      <c r="BV300" s="33"/>
      <c r="BW300" s="33"/>
      <c r="BX300" s="33"/>
      <c r="BY300" s="33"/>
      <c r="BZ300" s="33"/>
      <c r="CA300" s="33"/>
      <c r="CB300" s="33"/>
      <c r="CC300" s="33"/>
      <c r="CD300" s="33"/>
      <c r="CE300" s="33"/>
      <c r="CF300" s="33"/>
      <c r="CG300" s="33"/>
      <c r="CH300" s="33"/>
      <c r="CI300" s="33"/>
      <c r="CJ300" s="33"/>
      <c r="CK300" s="33"/>
      <c r="CL300" s="33"/>
      <c r="CM300" s="33"/>
      <c r="CN300" s="33"/>
      <c r="CO300" s="33"/>
      <c r="CP300" s="33"/>
      <c r="CQ300" s="33"/>
      <c r="CR300" s="33"/>
      <c r="CS300" s="33"/>
      <c r="CT300" s="33"/>
      <c r="CU300" s="33"/>
      <c r="CV300" s="33"/>
      <c r="CW300" s="33"/>
      <c r="CX300" s="33"/>
      <c r="CY300" s="33"/>
      <c r="CZ300" s="33"/>
      <c r="DA300" s="33"/>
      <c r="DB300" s="33"/>
      <c r="DC300" s="33"/>
      <c r="DD300" s="33"/>
      <c r="DE300" s="33"/>
      <c r="DF300" s="33"/>
      <c r="DG300" s="33"/>
    </row>
    <row r="301" spans="1:111" hidden="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c r="AY301" s="33"/>
      <c r="AZ301" s="33"/>
      <c r="BA301" s="33"/>
      <c r="BB301" s="33"/>
      <c r="BC301" s="33"/>
      <c r="BD301" s="33"/>
      <c r="BE301" s="33"/>
      <c r="BF301" s="33"/>
      <c r="BG301" s="33"/>
      <c r="BH301" s="33"/>
      <c r="BI301" s="33"/>
      <c r="BJ301" s="33"/>
      <c r="BK301" s="33"/>
      <c r="BL301" s="33"/>
      <c r="BM301" s="33"/>
      <c r="BN301" s="33"/>
      <c r="BO301" s="33"/>
      <c r="BP301" s="33"/>
      <c r="BQ301" s="33"/>
      <c r="BR301" s="33"/>
      <c r="BS301" s="33"/>
      <c r="BT301" s="33"/>
      <c r="BU301" s="33"/>
      <c r="BV301" s="33"/>
      <c r="BW301" s="33"/>
      <c r="BX301" s="33"/>
      <c r="BY301" s="33"/>
      <c r="BZ301" s="33"/>
      <c r="CA301" s="33"/>
      <c r="CB301" s="33"/>
      <c r="CC301" s="33"/>
      <c r="CD301" s="33"/>
      <c r="CE301" s="33"/>
      <c r="CF301" s="33"/>
      <c r="CG301" s="33"/>
      <c r="CH301" s="33"/>
      <c r="CI301" s="33"/>
      <c r="CJ301" s="33"/>
      <c r="CK301" s="33"/>
      <c r="CL301" s="33"/>
      <c r="CM301" s="33"/>
      <c r="CN301" s="33"/>
      <c r="CO301" s="33"/>
      <c r="CP301" s="33"/>
      <c r="CQ301" s="33"/>
      <c r="CR301" s="33"/>
      <c r="CS301" s="33"/>
      <c r="CT301" s="33"/>
      <c r="CU301" s="33"/>
      <c r="CV301" s="33"/>
      <c r="CW301" s="33"/>
      <c r="CX301" s="33"/>
      <c r="CY301" s="33"/>
      <c r="CZ301" s="33"/>
      <c r="DA301" s="33"/>
      <c r="DB301" s="33"/>
      <c r="DC301" s="33"/>
      <c r="DD301" s="33"/>
      <c r="DE301" s="33"/>
      <c r="DF301" s="33"/>
      <c r="DG301" s="33"/>
    </row>
    <row r="302" spans="1:111" hidden="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3"/>
      <c r="BH302" s="33"/>
      <c r="BI302" s="33"/>
      <c r="BJ302" s="33"/>
      <c r="BK302" s="33"/>
      <c r="BL302" s="33"/>
      <c r="BM302" s="33"/>
      <c r="BN302" s="33"/>
      <c r="BO302" s="33"/>
      <c r="BP302" s="33"/>
      <c r="BQ302" s="33"/>
      <c r="BR302" s="33"/>
      <c r="BS302" s="33"/>
      <c r="BT302" s="33"/>
      <c r="BU302" s="33"/>
      <c r="BV302" s="33"/>
      <c r="BW302" s="33"/>
      <c r="BX302" s="33"/>
      <c r="BY302" s="33"/>
      <c r="BZ302" s="33"/>
      <c r="CA302" s="33"/>
      <c r="CB302" s="33"/>
      <c r="CC302" s="33"/>
      <c r="CD302" s="33"/>
      <c r="CE302" s="33"/>
      <c r="CF302" s="33"/>
      <c r="CG302" s="33"/>
      <c r="CH302" s="33"/>
      <c r="CI302" s="33"/>
      <c r="CJ302" s="33"/>
      <c r="CK302" s="33"/>
      <c r="CL302" s="33"/>
      <c r="CM302" s="33"/>
      <c r="CN302" s="33"/>
      <c r="CO302" s="33"/>
      <c r="CP302" s="33"/>
      <c r="CQ302" s="33"/>
      <c r="CR302" s="33"/>
      <c r="CS302" s="33"/>
      <c r="CT302" s="33"/>
      <c r="CU302" s="33"/>
      <c r="CV302" s="33"/>
      <c r="CW302" s="33"/>
      <c r="CX302" s="33"/>
      <c r="CY302" s="33"/>
      <c r="CZ302" s="33"/>
      <c r="DA302" s="33"/>
      <c r="DB302" s="33"/>
      <c r="DC302" s="33"/>
      <c r="DD302" s="33"/>
      <c r="DE302" s="33"/>
      <c r="DF302" s="33"/>
      <c r="DG302" s="33"/>
    </row>
    <row r="303" spans="1:111" hidden="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c r="AY303" s="33"/>
      <c r="AZ303" s="33"/>
      <c r="BA303" s="33"/>
      <c r="BB303" s="33"/>
      <c r="BC303" s="33"/>
      <c r="BD303" s="33"/>
      <c r="BE303" s="33"/>
      <c r="BF303" s="33"/>
      <c r="BG303" s="33"/>
      <c r="BH303" s="33"/>
      <c r="BI303" s="33"/>
      <c r="BJ303" s="33"/>
      <c r="BK303" s="33"/>
      <c r="BL303" s="33"/>
      <c r="BM303" s="33"/>
      <c r="BN303" s="33"/>
      <c r="BO303" s="33"/>
      <c r="BP303" s="33"/>
      <c r="BQ303" s="33"/>
      <c r="BR303" s="33"/>
      <c r="BS303" s="33"/>
      <c r="BT303" s="33"/>
      <c r="BU303" s="33"/>
      <c r="BV303" s="33"/>
      <c r="BW303" s="33"/>
      <c r="BX303" s="33"/>
      <c r="BY303" s="33"/>
      <c r="BZ303" s="33"/>
      <c r="CA303" s="33"/>
      <c r="CB303" s="33"/>
      <c r="CC303" s="33"/>
      <c r="CD303" s="33"/>
      <c r="CE303" s="33"/>
      <c r="CF303" s="33"/>
      <c r="CG303" s="33"/>
      <c r="CH303" s="33"/>
      <c r="CI303" s="33"/>
      <c r="CJ303" s="33"/>
      <c r="CK303" s="33"/>
      <c r="CL303" s="33"/>
      <c r="CM303" s="33"/>
      <c r="CN303" s="33"/>
      <c r="CO303" s="33"/>
      <c r="CP303" s="33"/>
      <c r="CQ303" s="33"/>
      <c r="CR303" s="33"/>
      <c r="CS303" s="33"/>
      <c r="CT303" s="33"/>
      <c r="CU303" s="33"/>
      <c r="CV303" s="33"/>
      <c r="CW303" s="33"/>
      <c r="CX303" s="33"/>
      <c r="CY303" s="33"/>
      <c r="CZ303" s="33"/>
      <c r="DA303" s="33"/>
      <c r="DB303" s="33"/>
      <c r="DC303" s="33"/>
      <c r="DD303" s="33"/>
      <c r="DE303" s="33"/>
      <c r="DF303" s="33"/>
      <c r="DG303" s="33"/>
    </row>
    <row r="304" spans="1:111" hidden="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3"/>
      <c r="BH304" s="33"/>
      <c r="BI304" s="33"/>
      <c r="BJ304" s="33"/>
      <c r="BK304" s="33"/>
      <c r="BL304" s="33"/>
      <c r="BM304" s="33"/>
      <c r="BN304" s="33"/>
      <c r="BO304" s="33"/>
      <c r="BP304" s="33"/>
      <c r="BQ304" s="33"/>
      <c r="BR304" s="33"/>
      <c r="BS304" s="33"/>
      <c r="BT304" s="33"/>
      <c r="BU304" s="33"/>
      <c r="BV304" s="33"/>
      <c r="BW304" s="33"/>
      <c r="BX304" s="33"/>
      <c r="BY304" s="33"/>
      <c r="BZ304" s="33"/>
      <c r="CA304" s="33"/>
      <c r="CB304" s="33"/>
      <c r="CC304" s="33"/>
      <c r="CD304" s="33"/>
      <c r="CE304" s="33"/>
      <c r="CF304" s="33"/>
      <c r="CG304" s="33"/>
      <c r="CH304" s="33"/>
      <c r="CI304" s="33"/>
      <c r="CJ304" s="33"/>
      <c r="CK304" s="33"/>
      <c r="CL304" s="33"/>
      <c r="CM304" s="33"/>
      <c r="CN304" s="33"/>
      <c r="CO304" s="33"/>
      <c r="CP304" s="33"/>
      <c r="CQ304" s="33"/>
      <c r="CR304" s="33"/>
      <c r="CS304" s="33"/>
      <c r="CT304" s="33"/>
      <c r="CU304" s="33"/>
      <c r="CV304" s="33"/>
      <c r="CW304" s="33"/>
      <c r="CX304" s="33"/>
      <c r="CY304" s="33"/>
      <c r="CZ304" s="33"/>
      <c r="DA304" s="33"/>
      <c r="DB304" s="33"/>
      <c r="DC304" s="33"/>
      <c r="DD304" s="33"/>
      <c r="DE304" s="33"/>
      <c r="DF304" s="33"/>
      <c r="DG304" s="33"/>
    </row>
    <row r="305" spans="1:111" hidden="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c r="AY305" s="33"/>
      <c r="AZ305" s="33"/>
      <c r="BA305" s="33"/>
      <c r="BB305" s="33"/>
      <c r="BC305" s="33"/>
      <c r="BD305" s="33"/>
      <c r="BE305" s="33"/>
      <c r="BF305" s="33"/>
      <c r="BG305" s="33"/>
      <c r="BH305" s="33"/>
      <c r="BI305" s="33"/>
      <c r="BJ305" s="33"/>
      <c r="BK305" s="33"/>
      <c r="BL305" s="33"/>
      <c r="BM305" s="33"/>
      <c r="BN305" s="33"/>
      <c r="BO305" s="33"/>
      <c r="BP305" s="33"/>
      <c r="BQ305" s="33"/>
      <c r="BR305" s="33"/>
      <c r="BS305" s="33"/>
      <c r="BT305" s="33"/>
      <c r="BU305" s="33"/>
      <c r="BV305" s="33"/>
      <c r="BW305" s="33"/>
      <c r="BX305" s="33"/>
      <c r="BY305" s="33"/>
      <c r="BZ305" s="33"/>
      <c r="CA305" s="33"/>
      <c r="CB305" s="33"/>
      <c r="CC305" s="33"/>
      <c r="CD305" s="33"/>
      <c r="CE305" s="33"/>
      <c r="CF305" s="33"/>
      <c r="CG305" s="33"/>
      <c r="CH305" s="33"/>
      <c r="CI305" s="33"/>
      <c r="CJ305" s="33"/>
      <c r="CK305" s="33"/>
      <c r="CL305" s="33"/>
      <c r="CM305" s="33"/>
      <c r="CN305" s="33"/>
      <c r="CO305" s="33"/>
      <c r="CP305" s="33"/>
      <c r="CQ305" s="33"/>
      <c r="CR305" s="33"/>
      <c r="CS305" s="33"/>
      <c r="CT305" s="33"/>
      <c r="CU305" s="33"/>
      <c r="CV305" s="33"/>
      <c r="CW305" s="33"/>
      <c r="CX305" s="33"/>
      <c r="CY305" s="33"/>
      <c r="CZ305" s="33"/>
      <c r="DA305" s="33"/>
      <c r="DB305" s="33"/>
      <c r="DC305" s="33"/>
      <c r="DD305" s="33"/>
      <c r="DE305" s="33"/>
      <c r="DF305" s="33"/>
      <c r="DG305" s="33"/>
    </row>
    <row r="306" spans="1:111" hidden="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c r="AY306" s="33"/>
      <c r="AZ306" s="33"/>
      <c r="BA306" s="33"/>
      <c r="BB306" s="33"/>
      <c r="BC306" s="33"/>
      <c r="BD306" s="33"/>
      <c r="BE306" s="33"/>
      <c r="BF306" s="33"/>
      <c r="BG306" s="33"/>
      <c r="BH306" s="33"/>
      <c r="BI306" s="33"/>
      <c r="BJ306" s="33"/>
      <c r="BK306" s="33"/>
      <c r="BL306" s="33"/>
      <c r="BM306" s="33"/>
      <c r="BN306" s="33"/>
      <c r="BO306" s="33"/>
      <c r="BP306" s="33"/>
      <c r="BQ306" s="33"/>
      <c r="BR306" s="33"/>
      <c r="BS306" s="33"/>
      <c r="BT306" s="33"/>
      <c r="BU306" s="33"/>
      <c r="BV306" s="33"/>
      <c r="BW306" s="33"/>
      <c r="BX306" s="33"/>
      <c r="BY306" s="33"/>
      <c r="BZ306" s="33"/>
      <c r="CA306" s="33"/>
      <c r="CB306" s="33"/>
      <c r="CC306" s="33"/>
      <c r="CD306" s="33"/>
      <c r="CE306" s="33"/>
      <c r="CF306" s="33"/>
      <c r="CG306" s="33"/>
      <c r="CH306" s="33"/>
      <c r="CI306" s="33"/>
      <c r="CJ306" s="33"/>
      <c r="CK306" s="33"/>
      <c r="CL306" s="33"/>
      <c r="CM306" s="33"/>
      <c r="CN306" s="33"/>
      <c r="CO306" s="33"/>
      <c r="CP306" s="33"/>
      <c r="CQ306" s="33"/>
      <c r="CR306" s="33"/>
      <c r="CS306" s="33"/>
      <c r="CT306" s="33"/>
      <c r="CU306" s="33"/>
      <c r="CV306" s="33"/>
      <c r="CW306" s="33"/>
      <c r="CX306" s="33"/>
      <c r="CY306" s="33"/>
      <c r="CZ306" s="33"/>
      <c r="DA306" s="33"/>
      <c r="DB306" s="33"/>
      <c r="DC306" s="33"/>
      <c r="DD306" s="33"/>
      <c r="DE306" s="33"/>
      <c r="DF306" s="33"/>
      <c r="DG306" s="33"/>
    </row>
    <row r="307" spans="1:111" hidden="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c r="AY307" s="33"/>
      <c r="AZ307" s="33"/>
      <c r="BA307" s="33"/>
      <c r="BB307" s="33"/>
      <c r="BC307" s="33"/>
      <c r="BD307" s="33"/>
      <c r="BE307" s="33"/>
      <c r="BF307" s="33"/>
      <c r="BG307" s="33"/>
      <c r="BH307" s="33"/>
      <c r="BI307" s="33"/>
      <c r="BJ307" s="33"/>
      <c r="BK307" s="33"/>
      <c r="BL307" s="33"/>
      <c r="BM307" s="33"/>
      <c r="BN307" s="33"/>
      <c r="BO307" s="33"/>
      <c r="BP307" s="33"/>
      <c r="BQ307" s="33"/>
      <c r="BR307" s="33"/>
      <c r="BS307" s="33"/>
      <c r="BT307" s="33"/>
      <c r="BU307" s="33"/>
      <c r="BV307" s="33"/>
      <c r="BW307" s="33"/>
      <c r="BX307" s="33"/>
      <c r="BY307" s="33"/>
      <c r="BZ307" s="33"/>
      <c r="CA307" s="33"/>
      <c r="CB307" s="33"/>
      <c r="CC307" s="33"/>
      <c r="CD307" s="33"/>
      <c r="CE307" s="33"/>
      <c r="CF307" s="33"/>
      <c r="CG307" s="33"/>
      <c r="CH307" s="33"/>
      <c r="CI307" s="33"/>
      <c r="CJ307" s="33"/>
      <c r="CK307" s="33"/>
      <c r="CL307" s="33"/>
      <c r="CM307" s="33"/>
      <c r="CN307" s="33"/>
      <c r="CO307" s="33"/>
      <c r="CP307" s="33"/>
      <c r="CQ307" s="33"/>
      <c r="CR307" s="33"/>
      <c r="CS307" s="33"/>
      <c r="CT307" s="33"/>
      <c r="CU307" s="33"/>
      <c r="CV307" s="33"/>
      <c r="CW307" s="33"/>
      <c r="CX307" s="33"/>
      <c r="CY307" s="33"/>
      <c r="CZ307" s="33"/>
      <c r="DA307" s="33"/>
      <c r="DB307" s="33"/>
      <c r="DC307" s="33"/>
      <c r="DD307" s="33"/>
      <c r="DE307" s="33"/>
      <c r="DF307" s="33"/>
      <c r="DG307" s="33"/>
    </row>
    <row r="308" spans="1:111" hidden="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c r="AY308" s="33"/>
      <c r="AZ308" s="33"/>
      <c r="BA308" s="33"/>
      <c r="BB308" s="33"/>
      <c r="BC308" s="33"/>
      <c r="BD308" s="33"/>
      <c r="BE308" s="33"/>
      <c r="BF308" s="33"/>
      <c r="BG308" s="33"/>
      <c r="BH308" s="33"/>
      <c r="BI308" s="33"/>
      <c r="BJ308" s="33"/>
      <c r="BK308" s="33"/>
      <c r="BL308" s="33"/>
      <c r="BM308" s="33"/>
      <c r="BN308" s="33"/>
      <c r="BO308" s="33"/>
      <c r="BP308" s="33"/>
      <c r="BQ308" s="33"/>
      <c r="BR308" s="33"/>
      <c r="BS308" s="33"/>
      <c r="BT308" s="33"/>
      <c r="BU308" s="33"/>
      <c r="BV308" s="33"/>
      <c r="BW308" s="33"/>
      <c r="BX308" s="33"/>
      <c r="BY308" s="33"/>
      <c r="BZ308" s="33"/>
      <c r="CA308" s="33"/>
      <c r="CB308" s="33"/>
      <c r="CC308" s="33"/>
      <c r="CD308" s="33"/>
      <c r="CE308" s="33"/>
      <c r="CF308" s="33"/>
      <c r="CG308" s="33"/>
      <c r="CH308" s="33"/>
      <c r="CI308" s="33"/>
      <c r="CJ308" s="33"/>
      <c r="CK308" s="33"/>
      <c r="CL308" s="33"/>
      <c r="CM308" s="33"/>
      <c r="CN308" s="33"/>
      <c r="CO308" s="33"/>
      <c r="CP308" s="33"/>
      <c r="CQ308" s="33"/>
      <c r="CR308" s="33"/>
      <c r="CS308" s="33"/>
      <c r="CT308" s="33"/>
      <c r="CU308" s="33"/>
      <c r="CV308" s="33"/>
      <c r="CW308" s="33"/>
      <c r="CX308" s="33"/>
      <c r="CY308" s="33"/>
      <c r="CZ308" s="33"/>
      <c r="DA308" s="33"/>
      <c r="DB308" s="33"/>
      <c r="DC308" s="33"/>
      <c r="DD308" s="33"/>
      <c r="DE308" s="33"/>
      <c r="DF308" s="33"/>
      <c r="DG308" s="33"/>
    </row>
    <row r="309" spans="1:111" hidden="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c r="AY309" s="33"/>
      <c r="AZ309" s="33"/>
      <c r="BA309" s="33"/>
      <c r="BB309" s="33"/>
      <c r="BC309" s="33"/>
      <c r="BD309" s="33"/>
      <c r="BE309" s="33"/>
      <c r="BF309" s="33"/>
      <c r="BG309" s="33"/>
      <c r="BH309" s="33"/>
      <c r="BI309" s="33"/>
      <c r="BJ309" s="33"/>
      <c r="BK309" s="33"/>
      <c r="BL309" s="33"/>
      <c r="BM309" s="33"/>
      <c r="BN309" s="33"/>
      <c r="BO309" s="33"/>
      <c r="BP309" s="33"/>
      <c r="BQ309" s="33"/>
      <c r="BR309" s="33"/>
      <c r="BS309" s="33"/>
      <c r="BT309" s="33"/>
      <c r="BU309" s="33"/>
      <c r="BV309" s="33"/>
      <c r="BW309" s="33"/>
      <c r="BX309" s="33"/>
      <c r="BY309" s="33"/>
      <c r="BZ309" s="33"/>
      <c r="CA309" s="33"/>
      <c r="CB309" s="33"/>
      <c r="CC309" s="33"/>
      <c r="CD309" s="33"/>
      <c r="CE309" s="33"/>
      <c r="CF309" s="33"/>
      <c r="CG309" s="33"/>
      <c r="CH309" s="33"/>
      <c r="CI309" s="33"/>
      <c r="CJ309" s="33"/>
      <c r="CK309" s="33"/>
      <c r="CL309" s="33"/>
      <c r="CM309" s="33"/>
      <c r="CN309" s="33"/>
      <c r="CO309" s="33"/>
      <c r="CP309" s="33"/>
      <c r="CQ309" s="33"/>
      <c r="CR309" s="33"/>
      <c r="CS309" s="33"/>
      <c r="CT309" s="33"/>
      <c r="CU309" s="33"/>
      <c r="CV309" s="33"/>
      <c r="CW309" s="33"/>
      <c r="CX309" s="33"/>
      <c r="CY309" s="33"/>
      <c r="CZ309" s="33"/>
      <c r="DA309" s="33"/>
      <c r="DB309" s="33"/>
      <c r="DC309" s="33"/>
      <c r="DD309" s="33"/>
      <c r="DE309" s="33"/>
      <c r="DF309" s="33"/>
      <c r="DG309" s="33"/>
    </row>
    <row r="310" spans="1:111" hidden="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3"/>
      <c r="BH310" s="33"/>
      <c r="BI310" s="33"/>
      <c r="BJ310" s="33"/>
      <c r="BK310" s="33"/>
      <c r="BL310" s="33"/>
      <c r="BM310" s="33"/>
      <c r="BN310" s="33"/>
      <c r="BO310" s="33"/>
      <c r="BP310" s="33"/>
      <c r="BQ310" s="33"/>
      <c r="BR310" s="33"/>
      <c r="BS310" s="33"/>
      <c r="BT310" s="33"/>
      <c r="BU310" s="33"/>
      <c r="BV310" s="33"/>
      <c r="BW310" s="33"/>
      <c r="BX310" s="33"/>
      <c r="BY310" s="33"/>
      <c r="BZ310" s="33"/>
      <c r="CA310" s="33"/>
      <c r="CB310" s="33"/>
      <c r="CC310" s="33"/>
      <c r="CD310" s="33"/>
      <c r="CE310" s="33"/>
      <c r="CF310" s="33"/>
      <c r="CG310" s="33"/>
      <c r="CH310" s="33"/>
      <c r="CI310" s="33"/>
      <c r="CJ310" s="33"/>
      <c r="CK310" s="33"/>
      <c r="CL310" s="33"/>
      <c r="CM310" s="33"/>
      <c r="CN310" s="33"/>
      <c r="CO310" s="33"/>
      <c r="CP310" s="33"/>
      <c r="CQ310" s="33"/>
      <c r="CR310" s="33"/>
      <c r="CS310" s="33"/>
      <c r="CT310" s="33"/>
      <c r="CU310" s="33"/>
      <c r="CV310" s="33"/>
      <c r="CW310" s="33"/>
      <c r="CX310" s="33"/>
      <c r="CY310" s="33"/>
      <c r="CZ310" s="33"/>
      <c r="DA310" s="33"/>
      <c r="DB310" s="33"/>
      <c r="DC310" s="33"/>
      <c r="DD310" s="33"/>
      <c r="DE310" s="33"/>
      <c r="DF310" s="33"/>
      <c r="DG310" s="33"/>
    </row>
    <row r="311" spans="1:111" hidden="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c r="AY311" s="33"/>
      <c r="AZ311" s="33"/>
      <c r="BA311" s="33"/>
      <c r="BB311" s="33"/>
      <c r="BC311" s="33"/>
      <c r="BD311" s="33"/>
      <c r="BE311" s="33"/>
      <c r="BF311" s="33"/>
      <c r="BG311" s="33"/>
      <c r="BH311" s="33"/>
      <c r="BI311" s="33"/>
      <c r="BJ311" s="33"/>
      <c r="BK311" s="33"/>
      <c r="BL311" s="33"/>
      <c r="BM311" s="33"/>
      <c r="BN311" s="33"/>
      <c r="BO311" s="33"/>
      <c r="BP311" s="33"/>
      <c r="BQ311" s="33"/>
      <c r="BR311" s="33"/>
      <c r="BS311" s="33"/>
      <c r="BT311" s="33"/>
      <c r="BU311" s="33"/>
      <c r="BV311" s="33"/>
      <c r="BW311" s="33"/>
      <c r="BX311" s="33"/>
      <c r="BY311" s="33"/>
      <c r="BZ311" s="33"/>
      <c r="CA311" s="33"/>
      <c r="CB311" s="33"/>
      <c r="CC311" s="33"/>
      <c r="CD311" s="33"/>
      <c r="CE311" s="33"/>
      <c r="CF311" s="33"/>
      <c r="CG311" s="33"/>
      <c r="CH311" s="33"/>
      <c r="CI311" s="33"/>
      <c r="CJ311" s="33"/>
      <c r="CK311" s="33"/>
      <c r="CL311" s="33"/>
      <c r="CM311" s="33"/>
      <c r="CN311" s="33"/>
      <c r="CO311" s="33"/>
      <c r="CP311" s="33"/>
      <c r="CQ311" s="33"/>
      <c r="CR311" s="33"/>
      <c r="CS311" s="33"/>
      <c r="CT311" s="33"/>
      <c r="CU311" s="33"/>
      <c r="CV311" s="33"/>
      <c r="CW311" s="33"/>
      <c r="CX311" s="33"/>
      <c r="CY311" s="33"/>
      <c r="CZ311" s="33"/>
      <c r="DA311" s="33"/>
      <c r="DB311" s="33"/>
      <c r="DC311" s="33"/>
      <c r="DD311" s="33"/>
      <c r="DE311" s="33"/>
      <c r="DF311" s="33"/>
      <c r="DG311" s="33"/>
    </row>
    <row r="312" spans="1:111" hidden="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3"/>
      <c r="BH312" s="33"/>
      <c r="BI312" s="33"/>
      <c r="BJ312" s="33"/>
      <c r="BK312" s="33"/>
      <c r="BL312" s="33"/>
      <c r="BM312" s="33"/>
      <c r="BN312" s="33"/>
      <c r="BO312" s="33"/>
      <c r="BP312" s="33"/>
      <c r="BQ312" s="33"/>
      <c r="BR312" s="33"/>
      <c r="BS312" s="33"/>
      <c r="BT312" s="33"/>
      <c r="BU312" s="33"/>
      <c r="BV312" s="33"/>
      <c r="BW312" s="33"/>
      <c r="BX312" s="33"/>
      <c r="BY312" s="33"/>
      <c r="BZ312" s="33"/>
      <c r="CA312" s="33"/>
      <c r="CB312" s="33"/>
      <c r="CC312" s="33"/>
      <c r="CD312" s="33"/>
      <c r="CE312" s="33"/>
      <c r="CF312" s="33"/>
      <c r="CG312" s="33"/>
      <c r="CH312" s="33"/>
      <c r="CI312" s="33"/>
      <c r="CJ312" s="33"/>
      <c r="CK312" s="33"/>
      <c r="CL312" s="33"/>
      <c r="CM312" s="33"/>
      <c r="CN312" s="33"/>
      <c r="CO312" s="33"/>
      <c r="CP312" s="33"/>
      <c r="CQ312" s="33"/>
      <c r="CR312" s="33"/>
      <c r="CS312" s="33"/>
      <c r="CT312" s="33"/>
      <c r="CU312" s="33"/>
      <c r="CV312" s="33"/>
      <c r="CW312" s="33"/>
      <c r="CX312" s="33"/>
      <c r="CY312" s="33"/>
      <c r="CZ312" s="33"/>
      <c r="DA312" s="33"/>
      <c r="DB312" s="33"/>
      <c r="DC312" s="33"/>
      <c r="DD312" s="33"/>
      <c r="DE312" s="33"/>
      <c r="DF312" s="33"/>
      <c r="DG312" s="33"/>
    </row>
    <row r="313" spans="1:111" hidden="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c r="AY313" s="33"/>
      <c r="AZ313" s="33"/>
      <c r="BA313" s="33"/>
      <c r="BB313" s="33"/>
      <c r="BC313" s="33"/>
      <c r="BD313" s="33"/>
      <c r="BE313" s="33"/>
      <c r="BF313" s="33"/>
      <c r="BG313" s="33"/>
      <c r="BH313" s="33"/>
      <c r="BI313" s="33"/>
      <c r="BJ313" s="33"/>
      <c r="BK313" s="33"/>
      <c r="BL313" s="33"/>
      <c r="BM313" s="33"/>
      <c r="BN313" s="33"/>
      <c r="BO313" s="33"/>
      <c r="BP313" s="33"/>
      <c r="BQ313" s="33"/>
      <c r="BR313" s="33"/>
      <c r="BS313" s="33"/>
      <c r="BT313" s="33"/>
      <c r="BU313" s="33"/>
      <c r="BV313" s="33"/>
      <c r="BW313" s="33"/>
      <c r="BX313" s="33"/>
      <c r="BY313" s="33"/>
      <c r="BZ313" s="33"/>
      <c r="CA313" s="33"/>
      <c r="CB313" s="33"/>
      <c r="CC313" s="33"/>
      <c r="CD313" s="33"/>
      <c r="CE313" s="33"/>
      <c r="CF313" s="33"/>
      <c r="CG313" s="33"/>
      <c r="CH313" s="33"/>
      <c r="CI313" s="33"/>
      <c r="CJ313" s="33"/>
      <c r="CK313" s="33"/>
      <c r="CL313" s="33"/>
      <c r="CM313" s="33"/>
      <c r="CN313" s="33"/>
      <c r="CO313" s="33"/>
      <c r="CP313" s="33"/>
      <c r="CQ313" s="33"/>
      <c r="CR313" s="33"/>
      <c r="CS313" s="33"/>
      <c r="CT313" s="33"/>
      <c r="CU313" s="33"/>
      <c r="CV313" s="33"/>
      <c r="CW313" s="33"/>
      <c r="CX313" s="33"/>
      <c r="CY313" s="33"/>
      <c r="CZ313" s="33"/>
      <c r="DA313" s="33"/>
      <c r="DB313" s="33"/>
      <c r="DC313" s="33"/>
      <c r="DD313" s="33"/>
      <c r="DE313" s="33"/>
      <c r="DF313" s="33"/>
      <c r="DG313" s="33"/>
    </row>
    <row r="314" spans="1:111" hidden="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c r="AY314" s="33"/>
      <c r="AZ314" s="33"/>
      <c r="BA314" s="33"/>
      <c r="BB314" s="33"/>
      <c r="BC314" s="33"/>
      <c r="BD314" s="33"/>
      <c r="BE314" s="33"/>
      <c r="BF314" s="33"/>
      <c r="BG314" s="33"/>
      <c r="BH314" s="33"/>
      <c r="BI314" s="33"/>
      <c r="BJ314" s="33"/>
      <c r="BK314" s="33"/>
      <c r="BL314" s="33"/>
      <c r="BM314" s="33"/>
      <c r="BN314" s="33"/>
      <c r="BO314" s="33"/>
      <c r="BP314" s="33"/>
      <c r="BQ314" s="33"/>
      <c r="BR314" s="33"/>
      <c r="BS314" s="33"/>
      <c r="BT314" s="33"/>
      <c r="BU314" s="33"/>
      <c r="BV314" s="33"/>
      <c r="BW314" s="33"/>
      <c r="BX314" s="33"/>
      <c r="BY314" s="33"/>
      <c r="BZ314" s="33"/>
      <c r="CA314" s="33"/>
      <c r="CB314" s="33"/>
      <c r="CC314" s="33"/>
      <c r="CD314" s="33"/>
      <c r="CE314" s="33"/>
      <c r="CF314" s="33"/>
      <c r="CG314" s="33"/>
      <c r="CH314" s="33"/>
      <c r="CI314" s="33"/>
      <c r="CJ314" s="33"/>
      <c r="CK314" s="33"/>
      <c r="CL314" s="33"/>
      <c r="CM314" s="33"/>
      <c r="CN314" s="33"/>
      <c r="CO314" s="33"/>
      <c r="CP314" s="33"/>
      <c r="CQ314" s="33"/>
      <c r="CR314" s="33"/>
      <c r="CS314" s="33"/>
      <c r="CT314" s="33"/>
      <c r="CU314" s="33"/>
      <c r="CV314" s="33"/>
      <c r="CW314" s="33"/>
      <c r="CX314" s="33"/>
      <c r="CY314" s="33"/>
      <c r="CZ314" s="33"/>
      <c r="DA314" s="33"/>
      <c r="DB314" s="33"/>
      <c r="DC314" s="33"/>
      <c r="DD314" s="33"/>
      <c r="DE314" s="33"/>
      <c r="DF314" s="33"/>
      <c r="DG314" s="33"/>
    </row>
    <row r="315" spans="1:111" hidden="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c r="AY315" s="33"/>
      <c r="AZ315" s="33"/>
      <c r="BA315" s="33"/>
      <c r="BB315" s="33"/>
      <c r="BC315" s="33"/>
      <c r="BD315" s="33"/>
      <c r="BE315" s="33"/>
      <c r="BF315" s="33"/>
      <c r="BG315" s="33"/>
      <c r="BH315" s="33"/>
      <c r="BI315" s="33"/>
      <c r="BJ315" s="33"/>
      <c r="BK315" s="33"/>
      <c r="BL315" s="33"/>
      <c r="BM315" s="33"/>
      <c r="BN315" s="33"/>
      <c r="BO315" s="33"/>
      <c r="BP315" s="33"/>
      <c r="BQ315" s="33"/>
      <c r="BR315" s="33"/>
      <c r="BS315" s="33"/>
      <c r="BT315" s="33"/>
      <c r="BU315" s="33"/>
      <c r="BV315" s="33"/>
      <c r="BW315" s="33"/>
      <c r="BX315" s="33"/>
      <c r="BY315" s="33"/>
      <c r="BZ315" s="33"/>
      <c r="CA315" s="33"/>
      <c r="CB315" s="33"/>
      <c r="CC315" s="33"/>
      <c r="CD315" s="33"/>
      <c r="CE315" s="33"/>
      <c r="CF315" s="33"/>
      <c r="CG315" s="33"/>
      <c r="CH315" s="33"/>
      <c r="CI315" s="33"/>
      <c r="CJ315" s="33"/>
      <c r="CK315" s="33"/>
      <c r="CL315" s="33"/>
      <c r="CM315" s="33"/>
      <c r="CN315" s="33"/>
      <c r="CO315" s="33"/>
      <c r="CP315" s="33"/>
      <c r="CQ315" s="33"/>
      <c r="CR315" s="33"/>
      <c r="CS315" s="33"/>
      <c r="CT315" s="33"/>
      <c r="CU315" s="33"/>
      <c r="CV315" s="33"/>
      <c r="CW315" s="33"/>
      <c r="CX315" s="33"/>
      <c r="CY315" s="33"/>
      <c r="CZ315" s="33"/>
      <c r="DA315" s="33"/>
      <c r="DB315" s="33"/>
      <c r="DC315" s="33"/>
      <c r="DD315" s="33"/>
      <c r="DE315" s="33"/>
      <c r="DF315" s="33"/>
      <c r="DG315" s="33"/>
    </row>
    <row r="316" spans="1:111" hidden="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c r="AY316" s="33"/>
      <c r="AZ316" s="33"/>
      <c r="BA316" s="33"/>
      <c r="BB316" s="33"/>
      <c r="BC316" s="33"/>
      <c r="BD316" s="33"/>
      <c r="BE316" s="33"/>
      <c r="BF316" s="33"/>
      <c r="BG316" s="33"/>
      <c r="BH316" s="33"/>
      <c r="BI316" s="33"/>
      <c r="BJ316" s="33"/>
      <c r="BK316" s="33"/>
      <c r="BL316" s="33"/>
      <c r="BM316" s="33"/>
      <c r="BN316" s="33"/>
      <c r="BO316" s="33"/>
      <c r="BP316" s="33"/>
      <c r="BQ316" s="33"/>
      <c r="BR316" s="33"/>
      <c r="BS316" s="33"/>
      <c r="BT316" s="33"/>
      <c r="BU316" s="33"/>
      <c r="BV316" s="33"/>
      <c r="BW316" s="33"/>
      <c r="BX316" s="33"/>
      <c r="BY316" s="33"/>
      <c r="BZ316" s="33"/>
      <c r="CA316" s="33"/>
      <c r="CB316" s="33"/>
      <c r="CC316" s="33"/>
      <c r="CD316" s="33"/>
      <c r="CE316" s="33"/>
      <c r="CF316" s="33"/>
      <c r="CG316" s="33"/>
      <c r="CH316" s="33"/>
      <c r="CI316" s="33"/>
      <c r="CJ316" s="33"/>
      <c r="CK316" s="33"/>
      <c r="CL316" s="33"/>
      <c r="CM316" s="33"/>
      <c r="CN316" s="33"/>
      <c r="CO316" s="33"/>
      <c r="CP316" s="33"/>
      <c r="CQ316" s="33"/>
      <c r="CR316" s="33"/>
      <c r="CS316" s="33"/>
      <c r="CT316" s="33"/>
      <c r="CU316" s="33"/>
      <c r="CV316" s="33"/>
      <c r="CW316" s="33"/>
      <c r="CX316" s="33"/>
      <c r="CY316" s="33"/>
      <c r="CZ316" s="33"/>
      <c r="DA316" s="33"/>
      <c r="DB316" s="33"/>
      <c r="DC316" s="33"/>
      <c r="DD316" s="33"/>
      <c r="DE316" s="33"/>
      <c r="DF316" s="33"/>
      <c r="DG316" s="33"/>
    </row>
    <row r="317" spans="1:111" hidden="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c r="AY317" s="33"/>
      <c r="AZ317" s="33"/>
      <c r="BA317" s="33"/>
      <c r="BB317" s="33"/>
      <c r="BC317" s="33"/>
      <c r="BD317" s="33"/>
      <c r="BE317" s="33"/>
      <c r="BF317" s="33"/>
      <c r="BG317" s="33"/>
      <c r="BH317" s="33"/>
      <c r="BI317" s="33"/>
      <c r="BJ317" s="33"/>
      <c r="BK317" s="33"/>
      <c r="BL317" s="33"/>
      <c r="BM317" s="33"/>
      <c r="BN317" s="33"/>
      <c r="BO317" s="33"/>
      <c r="BP317" s="33"/>
      <c r="BQ317" s="33"/>
      <c r="BR317" s="33"/>
      <c r="BS317" s="33"/>
      <c r="BT317" s="33"/>
      <c r="BU317" s="33"/>
      <c r="BV317" s="33"/>
      <c r="BW317" s="33"/>
      <c r="BX317" s="33"/>
      <c r="BY317" s="33"/>
      <c r="BZ317" s="33"/>
      <c r="CA317" s="33"/>
      <c r="CB317" s="33"/>
      <c r="CC317" s="33"/>
      <c r="CD317" s="33"/>
      <c r="CE317" s="33"/>
      <c r="CF317" s="33"/>
      <c r="CG317" s="33"/>
      <c r="CH317" s="33"/>
      <c r="CI317" s="33"/>
      <c r="CJ317" s="33"/>
      <c r="CK317" s="33"/>
      <c r="CL317" s="33"/>
      <c r="CM317" s="33"/>
      <c r="CN317" s="33"/>
      <c r="CO317" s="33"/>
      <c r="CP317" s="33"/>
      <c r="CQ317" s="33"/>
      <c r="CR317" s="33"/>
      <c r="CS317" s="33"/>
      <c r="CT317" s="33"/>
      <c r="CU317" s="33"/>
      <c r="CV317" s="33"/>
      <c r="CW317" s="33"/>
      <c r="CX317" s="33"/>
      <c r="CY317" s="33"/>
      <c r="CZ317" s="33"/>
      <c r="DA317" s="33"/>
      <c r="DB317" s="33"/>
      <c r="DC317" s="33"/>
      <c r="DD317" s="33"/>
      <c r="DE317" s="33"/>
      <c r="DF317" s="33"/>
      <c r="DG317" s="33"/>
    </row>
    <row r="318" spans="1:111" hidden="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3"/>
      <c r="BH318" s="33"/>
      <c r="BI318" s="33"/>
      <c r="BJ318" s="33"/>
      <c r="BK318" s="33"/>
      <c r="BL318" s="33"/>
      <c r="BM318" s="33"/>
      <c r="BN318" s="33"/>
      <c r="BO318" s="33"/>
      <c r="BP318" s="33"/>
      <c r="BQ318" s="33"/>
      <c r="BR318" s="33"/>
      <c r="BS318" s="33"/>
      <c r="BT318" s="33"/>
      <c r="BU318" s="33"/>
      <c r="BV318" s="33"/>
      <c r="BW318" s="33"/>
      <c r="BX318" s="33"/>
      <c r="BY318" s="33"/>
      <c r="BZ318" s="33"/>
      <c r="CA318" s="33"/>
      <c r="CB318" s="33"/>
      <c r="CC318" s="33"/>
      <c r="CD318" s="33"/>
      <c r="CE318" s="33"/>
      <c r="CF318" s="33"/>
      <c r="CG318" s="33"/>
      <c r="CH318" s="33"/>
      <c r="CI318" s="33"/>
      <c r="CJ318" s="33"/>
      <c r="CK318" s="33"/>
      <c r="CL318" s="33"/>
      <c r="CM318" s="33"/>
      <c r="CN318" s="33"/>
      <c r="CO318" s="33"/>
      <c r="CP318" s="33"/>
      <c r="CQ318" s="33"/>
      <c r="CR318" s="33"/>
      <c r="CS318" s="33"/>
      <c r="CT318" s="33"/>
      <c r="CU318" s="33"/>
      <c r="CV318" s="33"/>
      <c r="CW318" s="33"/>
      <c r="CX318" s="33"/>
      <c r="CY318" s="33"/>
      <c r="CZ318" s="33"/>
      <c r="DA318" s="33"/>
      <c r="DB318" s="33"/>
      <c r="DC318" s="33"/>
      <c r="DD318" s="33"/>
      <c r="DE318" s="33"/>
      <c r="DF318" s="33"/>
      <c r="DG318" s="33"/>
    </row>
    <row r="319" spans="1:111" hidden="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c r="AY319" s="33"/>
      <c r="AZ319" s="33"/>
      <c r="BA319" s="33"/>
      <c r="BB319" s="33"/>
      <c r="BC319" s="33"/>
      <c r="BD319" s="33"/>
      <c r="BE319" s="33"/>
      <c r="BF319" s="33"/>
      <c r="BG319" s="33"/>
      <c r="BH319" s="33"/>
      <c r="BI319" s="33"/>
      <c r="BJ319" s="33"/>
      <c r="BK319" s="33"/>
      <c r="BL319" s="33"/>
      <c r="BM319" s="33"/>
      <c r="BN319" s="33"/>
      <c r="BO319" s="33"/>
      <c r="BP319" s="33"/>
      <c r="BQ319" s="33"/>
      <c r="BR319" s="33"/>
      <c r="BS319" s="33"/>
      <c r="BT319" s="33"/>
      <c r="BU319" s="33"/>
      <c r="BV319" s="33"/>
      <c r="BW319" s="33"/>
      <c r="BX319" s="33"/>
      <c r="BY319" s="33"/>
      <c r="BZ319" s="33"/>
      <c r="CA319" s="33"/>
      <c r="CB319" s="33"/>
      <c r="CC319" s="33"/>
      <c r="CD319" s="33"/>
      <c r="CE319" s="33"/>
      <c r="CF319" s="33"/>
      <c r="CG319" s="33"/>
      <c r="CH319" s="33"/>
      <c r="CI319" s="33"/>
      <c r="CJ319" s="33"/>
      <c r="CK319" s="33"/>
      <c r="CL319" s="33"/>
      <c r="CM319" s="33"/>
      <c r="CN319" s="33"/>
      <c r="CO319" s="33"/>
      <c r="CP319" s="33"/>
      <c r="CQ319" s="33"/>
      <c r="CR319" s="33"/>
      <c r="CS319" s="33"/>
      <c r="CT319" s="33"/>
      <c r="CU319" s="33"/>
      <c r="CV319" s="33"/>
      <c r="CW319" s="33"/>
      <c r="CX319" s="33"/>
      <c r="CY319" s="33"/>
      <c r="CZ319" s="33"/>
      <c r="DA319" s="33"/>
      <c r="DB319" s="33"/>
      <c r="DC319" s="33"/>
      <c r="DD319" s="33"/>
      <c r="DE319" s="33"/>
      <c r="DF319" s="33"/>
      <c r="DG319" s="33"/>
    </row>
    <row r="320" spans="1:111" hidden="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3"/>
      <c r="BH320" s="33"/>
      <c r="BI320" s="33"/>
      <c r="BJ320" s="33"/>
      <c r="BK320" s="33"/>
      <c r="BL320" s="33"/>
      <c r="BM320" s="33"/>
      <c r="BN320" s="33"/>
      <c r="BO320" s="33"/>
      <c r="BP320" s="33"/>
      <c r="BQ320" s="33"/>
      <c r="BR320" s="33"/>
      <c r="BS320" s="33"/>
      <c r="BT320" s="33"/>
      <c r="BU320" s="33"/>
      <c r="BV320" s="33"/>
      <c r="BW320" s="33"/>
      <c r="BX320" s="33"/>
      <c r="BY320" s="33"/>
      <c r="BZ320" s="33"/>
      <c r="CA320" s="33"/>
      <c r="CB320" s="33"/>
      <c r="CC320" s="33"/>
      <c r="CD320" s="33"/>
      <c r="CE320" s="33"/>
      <c r="CF320" s="33"/>
      <c r="CG320" s="33"/>
      <c r="CH320" s="33"/>
      <c r="CI320" s="33"/>
      <c r="CJ320" s="33"/>
      <c r="CK320" s="33"/>
      <c r="CL320" s="33"/>
      <c r="CM320" s="33"/>
      <c r="CN320" s="33"/>
      <c r="CO320" s="33"/>
      <c r="CP320" s="33"/>
      <c r="CQ320" s="33"/>
      <c r="CR320" s="33"/>
      <c r="CS320" s="33"/>
      <c r="CT320" s="33"/>
      <c r="CU320" s="33"/>
      <c r="CV320" s="33"/>
      <c r="CW320" s="33"/>
      <c r="CX320" s="33"/>
      <c r="CY320" s="33"/>
      <c r="CZ320" s="33"/>
      <c r="DA320" s="33"/>
      <c r="DB320" s="33"/>
      <c r="DC320" s="33"/>
      <c r="DD320" s="33"/>
      <c r="DE320" s="33"/>
      <c r="DF320" s="33"/>
      <c r="DG320" s="33"/>
    </row>
    <row r="321" spans="1:111" hidden="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c r="BM321" s="33"/>
      <c r="BN321" s="33"/>
      <c r="BO321" s="33"/>
      <c r="BP321" s="33"/>
      <c r="BQ321" s="33"/>
      <c r="BR321" s="33"/>
      <c r="BS321" s="33"/>
      <c r="BT321" s="33"/>
      <c r="BU321" s="33"/>
      <c r="BV321" s="33"/>
      <c r="BW321" s="33"/>
      <c r="BX321" s="33"/>
      <c r="BY321" s="33"/>
      <c r="BZ321" s="33"/>
      <c r="CA321" s="33"/>
      <c r="CB321" s="33"/>
      <c r="CC321" s="33"/>
      <c r="CD321" s="33"/>
      <c r="CE321" s="33"/>
      <c r="CF321" s="33"/>
      <c r="CG321" s="33"/>
      <c r="CH321" s="33"/>
      <c r="CI321" s="33"/>
      <c r="CJ321" s="33"/>
      <c r="CK321" s="33"/>
      <c r="CL321" s="33"/>
      <c r="CM321" s="33"/>
      <c r="CN321" s="33"/>
      <c r="CO321" s="33"/>
      <c r="CP321" s="33"/>
      <c r="CQ321" s="33"/>
      <c r="CR321" s="33"/>
      <c r="CS321" s="33"/>
      <c r="CT321" s="33"/>
      <c r="CU321" s="33"/>
      <c r="CV321" s="33"/>
      <c r="CW321" s="33"/>
      <c r="CX321" s="33"/>
      <c r="CY321" s="33"/>
      <c r="CZ321" s="33"/>
      <c r="DA321" s="33"/>
      <c r="DB321" s="33"/>
      <c r="DC321" s="33"/>
      <c r="DD321" s="33"/>
      <c r="DE321" s="33"/>
      <c r="DF321" s="33"/>
      <c r="DG321" s="33"/>
    </row>
    <row r="322" spans="1:111" hidden="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c r="AY322" s="33"/>
      <c r="AZ322" s="33"/>
      <c r="BA322" s="33"/>
      <c r="BB322" s="33"/>
      <c r="BC322" s="33"/>
      <c r="BD322" s="33"/>
      <c r="BE322" s="33"/>
      <c r="BF322" s="33"/>
      <c r="BG322" s="33"/>
      <c r="BH322" s="33"/>
      <c r="BI322" s="33"/>
      <c r="BJ322" s="33"/>
      <c r="BK322" s="33"/>
      <c r="BL322" s="33"/>
      <c r="BM322" s="33"/>
      <c r="BN322" s="33"/>
      <c r="BO322" s="33"/>
      <c r="BP322" s="33"/>
      <c r="BQ322" s="33"/>
      <c r="BR322" s="33"/>
      <c r="BS322" s="33"/>
      <c r="BT322" s="33"/>
      <c r="BU322" s="33"/>
      <c r="BV322" s="33"/>
      <c r="BW322" s="33"/>
      <c r="BX322" s="33"/>
      <c r="BY322" s="33"/>
      <c r="BZ322" s="33"/>
      <c r="CA322" s="33"/>
      <c r="CB322" s="33"/>
      <c r="CC322" s="33"/>
      <c r="CD322" s="33"/>
      <c r="CE322" s="33"/>
      <c r="CF322" s="33"/>
      <c r="CG322" s="33"/>
      <c r="CH322" s="33"/>
      <c r="CI322" s="33"/>
      <c r="CJ322" s="33"/>
      <c r="CK322" s="33"/>
      <c r="CL322" s="33"/>
      <c r="CM322" s="33"/>
      <c r="CN322" s="33"/>
      <c r="CO322" s="33"/>
      <c r="CP322" s="33"/>
      <c r="CQ322" s="33"/>
      <c r="CR322" s="33"/>
      <c r="CS322" s="33"/>
      <c r="CT322" s="33"/>
      <c r="CU322" s="33"/>
      <c r="CV322" s="33"/>
      <c r="CW322" s="33"/>
      <c r="CX322" s="33"/>
      <c r="CY322" s="33"/>
      <c r="CZ322" s="33"/>
      <c r="DA322" s="33"/>
      <c r="DB322" s="33"/>
      <c r="DC322" s="33"/>
      <c r="DD322" s="33"/>
      <c r="DE322" s="33"/>
      <c r="DF322" s="33"/>
      <c r="DG322" s="33"/>
    </row>
    <row r="323" spans="1:111" hidden="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c r="BF323" s="33"/>
      <c r="BG323" s="33"/>
      <c r="BH323" s="33"/>
      <c r="BI323" s="33"/>
      <c r="BJ323" s="33"/>
      <c r="BK323" s="33"/>
      <c r="BL323" s="33"/>
      <c r="BM323" s="33"/>
      <c r="BN323" s="33"/>
      <c r="BO323" s="33"/>
      <c r="BP323" s="33"/>
      <c r="BQ323" s="33"/>
      <c r="BR323" s="33"/>
      <c r="BS323" s="33"/>
      <c r="BT323" s="33"/>
      <c r="BU323" s="33"/>
      <c r="BV323" s="33"/>
      <c r="BW323" s="33"/>
      <c r="BX323" s="33"/>
      <c r="BY323" s="33"/>
      <c r="BZ323" s="33"/>
      <c r="CA323" s="33"/>
      <c r="CB323" s="33"/>
      <c r="CC323" s="33"/>
      <c r="CD323" s="33"/>
      <c r="CE323" s="33"/>
      <c r="CF323" s="33"/>
      <c r="CG323" s="33"/>
      <c r="CH323" s="33"/>
      <c r="CI323" s="33"/>
      <c r="CJ323" s="33"/>
      <c r="CK323" s="33"/>
      <c r="CL323" s="33"/>
      <c r="CM323" s="33"/>
      <c r="CN323" s="33"/>
      <c r="CO323" s="33"/>
      <c r="CP323" s="33"/>
      <c r="CQ323" s="33"/>
      <c r="CR323" s="33"/>
      <c r="CS323" s="33"/>
      <c r="CT323" s="33"/>
      <c r="CU323" s="33"/>
      <c r="CV323" s="33"/>
      <c r="CW323" s="33"/>
      <c r="CX323" s="33"/>
      <c r="CY323" s="33"/>
      <c r="CZ323" s="33"/>
      <c r="DA323" s="33"/>
      <c r="DB323" s="33"/>
      <c r="DC323" s="33"/>
      <c r="DD323" s="33"/>
      <c r="DE323" s="33"/>
      <c r="DF323" s="33"/>
      <c r="DG323" s="33"/>
    </row>
    <row r="324" spans="1:111" hidden="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c r="AY324" s="33"/>
      <c r="AZ324" s="33"/>
      <c r="BA324" s="33"/>
      <c r="BB324" s="33"/>
      <c r="BC324" s="33"/>
      <c r="BD324" s="33"/>
      <c r="BE324" s="33"/>
      <c r="BF324" s="33"/>
      <c r="BG324" s="33"/>
      <c r="BH324" s="33"/>
      <c r="BI324" s="33"/>
      <c r="BJ324" s="33"/>
      <c r="BK324" s="33"/>
      <c r="BL324" s="33"/>
      <c r="BM324" s="33"/>
      <c r="BN324" s="33"/>
      <c r="BO324" s="33"/>
      <c r="BP324" s="33"/>
      <c r="BQ324" s="33"/>
      <c r="BR324" s="33"/>
      <c r="BS324" s="33"/>
      <c r="BT324" s="33"/>
      <c r="BU324" s="33"/>
      <c r="BV324" s="33"/>
      <c r="BW324" s="33"/>
      <c r="BX324" s="33"/>
      <c r="BY324" s="33"/>
      <c r="BZ324" s="33"/>
      <c r="CA324" s="33"/>
      <c r="CB324" s="33"/>
      <c r="CC324" s="33"/>
      <c r="CD324" s="33"/>
      <c r="CE324" s="33"/>
      <c r="CF324" s="33"/>
      <c r="CG324" s="33"/>
      <c r="CH324" s="33"/>
      <c r="CI324" s="33"/>
      <c r="CJ324" s="33"/>
      <c r="CK324" s="33"/>
      <c r="CL324" s="33"/>
      <c r="CM324" s="33"/>
      <c r="CN324" s="33"/>
      <c r="CO324" s="33"/>
      <c r="CP324" s="33"/>
      <c r="CQ324" s="33"/>
      <c r="CR324" s="33"/>
      <c r="CS324" s="33"/>
      <c r="CT324" s="33"/>
      <c r="CU324" s="33"/>
      <c r="CV324" s="33"/>
      <c r="CW324" s="33"/>
      <c r="CX324" s="33"/>
      <c r="CY324" s="33"/>
      <c r="CZ324" s="33"/>
      <c r="DA324" s="33"/>
      <c r="DB324" s="33"/>
      <c r="DC324" s="33"/>
      <c r="DD324" s="33"/>
      <c r="DE324" s="33"/>
      <c r="DF324" s="33"/>
      <c r="DG324" s="33"/>
    </row>
    <row r="325" spans="1:111" hidden="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c r="AY325" s="33"/>
      <c r="AZ325" s="33"/>
      <c r="BA325" s="33"/>
      <c r="BB325" s="33"/>
      <c r="BC325" s="33"/>
      <c r="BD325" s="33"/>
      <c r="BE325" s="33"/>
      <c r="BF325" s="33"/>
      <c r="BG325" s="33"/>
      <c r="BH325" s="33"/>
      <c r="BI325" s="33"/>
      <c r="BJ325" s="33"/>
      <c r="BK325" s="33"/>
      <c r="BL325" s="33"/>
      <c r="BM325" s="33"/>
      <c r="BN325" s="33"/>
      <c r="BO325" s="33"/>
      <c r="BP325" s="33"/>
      <c r="BQ325" s="33"/>
      <c r="BR325" s="33"/>
      <c r="BS325" s="33"/>
      <c r="BT325" s="33"/>
      <c r="BU325" s="33"/>
      <c r="BV325" s="33"/>
      <c r="BW325" s="33"/>
      <c r="BX325" s="33"/>
      <c r="BY325" s="33"/>
      <c r="BZ325" s="33"/>
      <c r="CA325" s="33"/>
      <c r="CB325" s="33"/>
      <c r="CC325" s="33"/>
      <c r="CD325" s="33"/>
      <c r="CE325" s="33"/>
      <c r="CF325" s="33"/>
      <c r="CG325" s="33"/>
      <c r="CH325" s="33"/>
      <c r="CI325" s="33"/>
      <c r="CJ325" s="33"/>
      <c r="CK325" s="33"/>
      <c r="CL325" s="33"/>
      <c r="CM325" s="33"/>
      <c r="CN325" s="33"/>
      <c r="CO325" s="33"/>
      <c r="CP325" s="33"/>
      <c r="CQ325" s="33"/>
      <c r="CR325" s="33"/>
      <c r="CS325" s="33"/>
      <c r="CT325" s="33"/>
      <c r="CU325" s="33"/>
      <c r="CV325" s="33"/>
      <c r="CW325" s="33"/>
      <c r="CX325" s="33"/>
      <c r="CY325" s="33"/>
      <c r="CZ325" s="33"/>
      <c r="DA325" s="33"/>
      <c r="DB325" s="33"/>
      <c r="DC325" s="33"/>
      <c r="DD325" s="33"/>
      <c r="DE325" s="33"/>
      <c r="DF325" s="33"/>
      <c r="DG325" s="33"/>
    </row>
    <row r="326" spans="1:111" hidden="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3"/>
      <c r="BH326" s="33"/>
      <c r="BI326" s="33"/>
      <c r="BJ326" s="33"/>
      <c r="BK326" s="33"/>
      <c r="BL326" s="33"/>
      <c r="BM326" s="33"/>
      <c r="BN326" s="33"/>
      <c r="BO326" s="33"/>
      <c r="BP326" s="33"/>
      <c r="BQ326" s="33"/>
      <c r="BR326" s="33"/>
      <c r="BS326" s="33"/>
      <c r="BT326" s="33"/>
      <c r="BU326" s="33"/>
      <c r="BV326" s="33"/>
      <c r="BW326" s="33"/>
      <c r="BX326" s="33"/>
      <c r="BY326" s="33"/>
      <c r="BZ326" s="33"/>
      <c r="CA326" s="33"/>
      <c r="CB326" s="33"/>
      <c r="CC326" s="33"/>
      <c r="CD326" s="33"/>
      <c r="CE326" s="33"/>
      <c r="CF326" s="33"/>
      <c r="CG326" s="33"/>
      <c r="CH326" s="33"/>
      <c r="CI326" s="33"/>
      <c r="CJ326" s="33"/>
      <c r="CK326" s="33"/>
      <c r="CL326" s="33"/>
      <c r="CM326" s="33"/>
      <c r="CN326" s="33"/>
      <c r="CO326" s="33"/>
      <c r="CP326" s="33"/>
      <c r="CQ326" s="33"/>
      <c r="CR326" s="33"/>
      <c r="CS326" s="33"/>
      <c r="CT326" s="33"/>
      <c r="CU326" s="33"/>
      <c r="CV326" s="33"/>
      <c r="CW326" s="33"/>
      <c r="CX326" s="33"/>
      <c r="CY326" s="33"/>
      <c r="CZ326" s="33"/>
      <c r="DA326" s="33"/>
      <c r="DB326" s="33"/>
      <c r="DC326" s="33"/>
      <c r="DD326" s="33"/>
      <c r="DE326" s="33"/>
      <c r="DF326" s="33"/>
      <c r="DG326" s="33"/>
    </row>
    <row r="327" spans="1:111" hidden="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c r="AY327" s="33"/>
      <c r="AZ327" s="33"/>
      <c r="BA327" s="33"/>
      <c r="BB327" s="33"/>
      <c r="BC327" s="33"/>
      <c r="BD327" s="33"/>
      <c r="BE327" s="33"/>
      <c r="BF327" s="33"/>
      <c r="BG327" s="33"/>
      <c r="BH327" s="33"/>
      <c r="BI327" s="33"/>
      <c r="BJ327" s="33"/>
      <c r="BK327" s="33"/>
      <c r="BL327" s="33"/>
      <c r="BM327" s="33"/>
      <c r="BN327" s="33"/>
      <c r="BO327" s="33"/>
      <c r="BP327" s="33"/>
      <c r="BQ327" s="33"/>
      <c r="BR327" s="33"/>
      <c r="BS327" s="33"/>
      <c r="BT327" s="33"/>
      <c r="BU327" s="33"/>
      <c r="BV327" s="33"/>
      <c r="BW327" s="33"/>
      <c r="BX327" s="33"/>
      <c r="BY327" s="33"/>
      <c r="BZ327" s="33"/>
      <c r="CA327" s="33"/>
      <c r="CB327" s="33"/>
      <c r="CC327" s="33"/>
      <c r="CD327" s="33"/>
      <c r="CE327" s="33"/>
      <c r="CF327" s="33"/>
      <c r="CG327" s="33"/>
      <c r="CH327" s="33"/>
      <c r="CI327" s="33"/>
      <c r="CJ327" s="33"/>
      <c r="CK327" s="33"/>
      <c r="CL327" s="33"/>
      <c r="CM327" s="33"/>
      <c r="CN327" s="33"/>
      <c r="CO327" s="33"/>
      <c r="CP327" s="33"/>
      <c r="CQ327" s="33"/>
      <c r="CR327" s="33"/>
      <c r="CS327" s="33"/>
      <c r="CT327" s="33"/>
      <c r="CU327" s="33"/>
      <c r="CV327" s="33"/>
      <c r="CW327" s="33"/>
      <c r="CX327" s="33"/>
      <c r="CY327" s="33"/>
      <c r="CZ327" s="33"/>
      <c r="DA327" s="33"/>
      <c r="DB327" s="33"/>
      <c r="DC327" s="33"/>
      <c r="DD327" s="33"/>
      <c r="DE327" s="33"/>
      <c r="DF327" s="33"/>
      <c r="DG327" s="33"/>
    </row>
    <row r="328" spans="1:111" hidden="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3"/>
      <c r="BH328" s="33"/>
      <c r="BI328" s="33"/>
      <c r="BJ328" s="33"/>
      <c r="BK328" s="33"/>
      <c r="BL328" s="33"/>
      <c r="BM328" s="33"/>
      <c r="BN328" s="33"/>
      <c r="BO328" s="33"/>
      <c r="BP328" s="33"/>
      <c r="BQ328" s="33"/>
      <c r="BR328" s="33"/>
      <c r="BS328" s="33"/>
      <c r="BT328" s="33"/>
      <c r="BU328" s="33"/>
      <c r="BV328" s="33"/>
      <c r="BW328" s="33"/>
      <c r="BX328" s="33"/>
      <c r="BY328" s="33"/>
      <c r="BZ328" s="33"/>
      <c r="CA328" s="33"/>
      <c r="CB328" s="33"/>
      <c r="CC328" s="33"/>
      <c r="CD328" s="33"/>
      <c r="CE328" s="33"/>
      <c r="CF328" s="33"/>
      <c r="CG328" s="33"/>
      <c r="CH328" s="33"/>
      <c r="CI328" s="33"/>
      <c r="CJ328" s="33"/>
      <c r="CK328" s="33"/>
      <c r="CL328" s="33"/>
      <c r="CM328" s="33"/>
      <c r="CN328" s="33"/>
      <c r="CO328" s="33"/>
      <c r="CP328" s="33"/>
      <c r="CQ328" s="33"/>
      <c r="CR328" s="33"/>
      <c r="CS328" s="33"/>
      <c r="CT328" s="33"/>
      <c r="CU328" s="33"/>
      <c r="CV328" s="33"/>
      <c r="CW328" s="33"/>
      <c r="CX328" s="33"/>
      <c r="CY328" s="33"/>
      <c r="CZ328" s="33"/>
      <c r="DA328" s="33"/>
      <c r="DB328" s="33"/>
      <c r="DC328" s="33"/>
      <c r="DD328" s="33"/>
      <c r="DE328" s="33"/>
      <c r="DF328" s="33"/>
      <c r="DG328" s="33"/>
    </row>
    <row r="329" spans="1:111" hidden="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c r="AY329" s="33"/>
      <c r="AZ329" s="33"/>
      <c r="BA329" s="33"/>
      <c r="BB329" s="33"/>
      <c r="BC329" s="33"/>
      <c r="BD329" s="33"/>
      <c r="BE329" s="33"/>
      <c r="BF329" s="33"/>
      <c r="BG329" s="33"/>
      <c r="BH329" s="33"/>
      <c r="BI329" s="33"/>
      <c r="BJ329" s="33"/>
      <c r="BK329" s="33"/>
      <c r="BL329" s="33"/>
      <c r="BM329" s="33"/>
      <c r="BN329" s="33"/>
      <c r="BO329" s="33"/>
      <c r="BP329" s="33"/>
      <c r="BQ329" s="33"/>
      <c r="BR329" s="33"/>
      <c r="BS329" s="33"/>
      <c r="BT329" s="33"/>
      <c r="BU329" s="33"/>
      <c r="BV329" s="33"/>
      <c r="BW329" s="33"/>
      <c r="BX329" s="33"/>
      <c r="BY329" s="33"/>
      <c r="BZ329" s="33"/>
      <c r="CA329" s="33"/>
      <c r="CB329" s="33"/>
      <c r="CC329" s="33"/>
      <c r="CD329" s="33"/>
      <c r="CE329" s="33"/>
      <c r="CF329" s="33"/>
      <c r="CG329" s="33"/>
      <c r="CH329" s="33"/>
      <c r="CI329" s="33"/>
      <c r="CJ329" s="33"/>
      <c r="CK329" s="33"/>
      <c r="CL329" s="33"/>
      <c r="CM329" s="33"/>
      <c r="CN329" s="33"/>
      <c r="CO329" s="33"/>
      <c r="CP329" s="33"/>
      <c r="CQ329" s="33"/>
      <c r="CR329" s="33"/>
      <c r="CS329" s="33"/>
      <c r="CT329" s="33"/>
      <c r="CU329" s="33"/>
      <c r="CV329" s="33"/>
      <c r="CW329" s="33"/>
      <c r="CX329" s="33"/>
      <c r="CY329" s="33"/>
      <c r="CZ329" s="33"/>
      <c r="DA329" s="33"/>
      <c r="DB329" s="33"/>
      <c r="DC329" s="33"/>
      <c r="DD329" s="33"/>
      <c r="DE329" s="33"/>
      <c r="DF329" s="33"/>
      <c r="DG329" s="33"/>
    </row>
    <row r="330" spans="1:111" hidden="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c r="AY330" s="33"/>
      <c r="AZ330" s="33"/>
      <c r="BA330" s="33"/>
      <c r="BB330" s="33"/>
      <c r="BC330" s="33"/>
      <c r="BD330" s="33"/>
      <c r="BE330" s="33"/>
      <c r="BF330" s="33"/>
      <c r="BG330" s="33"/>
      <c r="BH330" s="33"/>
      <c r="BI330" s="33"/>
      <c r="BJ330" s="33"/>
      <c r="BK330" s="33"/>
      <c r="BL330" s="33"/>
      <c r="BM330" s="33"/>
      <c r="BN330" s="33"/>
      <c r="BO330" s="33"/>
      <c r="BP330" s="33"/>
      <c r="BQ330" s="33"/>
      <c r="BR330" s="33"/>
      <c r="BS330" s="33"/>
      <c r="BT330" s="33"/>
      <c r="BU330" s="33"/>
      <c r="BV330" s="33"/>
      <c r="BW330" s="33"/>
      <c r="BX330" s="33"/>
      <c r="BY330" s="33"/>
      <c r="BZ330" s="33"/>
      <c r="CA330" s="33"/>
      <c r="CB330" s="33"/>
      <c r="CC330" s="33"/>
      <c r="CD330" s="33"/>
      <c r="CE330" s="33"/>
      <c r="CF330" s="33"/>
      <c r="CG330" s="33"/>
      <c r="CH330" s="33"/>
      <c r="CI330" s="33"/>
      <c r="CJ330" s="33"/>
      <c r="CK330" s="33"/>
      <c r="CL330" s="33"/>
      <c r="CM330" s="33"/>
      <c r="CN330" s="33"/>
      <c r="CO330" s="33"/>
      <c r="CP330" s="33"/>
      <c r="CQ330" s="33"/>
      <c r="CR330" s="33"/>
      <c r="CS330" s="33"/>
      <c r="CT330" s="33"/>
      <c r="CU330" s="33"/>
      <c r="CV330" s="33"/>
      <c r="CW330" s="33"/>
      <c r="CX330" s="33"/>
      <c r="CY330" s="33"/>
      <c r="CZ330" s="33"/>
      <c r="DA330" s="33"/>
      <c r="DB330" s="33"/>
      <c r="DC330" s="33"/>
      <c r="DD330" s="33"/>
      <c r="DE330" s="33"/>
      <c r="DF330" s="33"/>
      <c r="DG330" s="33"/>
    </row>
    <row r="331" spans="1:111" hidden="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c r="AY331" s="33"/>
      <c r="AZ331" s="33"/>
      <c r="BA331" s="33"/>
      <c r="BB331" s="33"/>
      <c r="BC331" s="33"/>
      <c r="BD331" s="33"/>
      <c r="BE331" s="33"/>
      <c r="BF331" s="33"/>
      <c r="BG331" s="33"/>
      <c r="BH331" s="33"/>
      <c r="BI331" s="33"/>
      <c r="BJ331" s="33"/>
      <c r="BK331" s="33"/>
      <c r="BL331" s="33"/>
      <c r="BM331" s="33"/>
      <c r="BN331" s="33"/>
      <c r="BO331" s="33"/>
      <c r="BP331" s="33"/>
      <c r="BQ331" s="33"/>
      <c r="BR331" s="33"/>
      <c r="BS331" s="33"/>
      <c r="BT331" s="33"/>
      <c r="BU331" s="33"/>
      <c r="BV331" s="33"/>
      <c r="BW331" s="33"/>
      <c r="BX331" s="33"/>
      <c r="BY331" s="33"/>
      <c r="BZ331" s="33"/>
      <c r="CA331" s="33"/>
      <c r="CB331" s="33"/>
      <c r="CC331" s="33"/>
      <c r="CD331" s="33"/>
      <c r="CE331" s="33"/>
      <c r="CF331" s="33"/>
      <c r="CG331" s="33"/>
      <c r="CH331" s="33"/>
      <c r="CI331" s="33"/>
      <c r="CJ331" s="33"/>
      <c r="CK331" s="33"/>
      <c r="CL331" s="33"/>
      <c r="CM331" s="33"/>
      <c r="CN331" s="33"/>
      <c r="CO331" s="33"/>
      <c r="CP331" s="33"/>
      <c r="CQ331" s="33"/>
      <c r="CR331" s="33"/>
      <c r="CS331" s="33"/>
      <c r="CT331" s="33"/>
      <c r="CU331" s="33"/>
      <c r="CV331" s="33"/>
      <c r="CW331" s="33"/>
      <c r="CX331" s="33"/>
      <c r="CY331" s="33"/>
      <c r="CZ331" s="33"/>
      <c r="DA331" s="33"/>
      <c r="DB331" s="33"/>
      <c r="DC331" s="33"/>
      <c r="DD331" s="33"/>
      <c r="DE331" s="33"/>
      <c r="DF331" s="33"/>
      <c r="DG331" s="33"/>
    </row>
    <row r="332" spans="1:111" hidden="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c r="AY332" s="33"/>
      <c r="AZ332" s="33"/>
      <c r="BA332" s="33"/>
      <c r="BB332" s="33"/>
      <c r="BC332" s="33"/>
      <c r="BD332" s="33"/>
      <c r="BE332" s="33"/>
      <c r="BF332" s="33"/>
      <c r="BG332" s="33"/>
      <c r="BH332" s="33"/>
      <c r="BI332" s="33"/>
      <c r="BJ332" s="33"/>
      <c r="BK332" s="33"/>
      <c r="BL332" s="33"/>
      <c r="BM332" s="33"/>
      <c r="BN332" s="33"/>
      <c r="BO332" s="33"/>
      <c r="BP332" s="33"/>
      <c r="BQ332" s="33"/>
      <c r="BR332" s="33"/>
      <c r="BS332" s="33"/>
      <c r="BT332" s="33"/>
      <c r="BU332" s="33"/>
      <c r="BV332" s="33"/>
      <c r="BW332" s="33"/>
      <c r="BX332" s="33"/>
      <c r="BY332" s="33"/>
      <c r="BZ332" s="33"/>
      <c r="CA332" s="33"/>
      <c r="CB332" s="33"/>
      <c r="CC332" s="33"/>
      <c r="CD332" s="33"/>
      <c r="CE332" s="33"/>
      <c r="CF332" s="33"/>
      <c r="CG332" s="33"/>
      <c r="CH332" s="33"/>
      <c r="CI332" s="33"/>
      <c r="CJ332" s="33"/>
      <c r="CK332" s="33"/>
      <c r="CL332" s="33"/>
      <c r="CM332" s="33"/>
      <c r="CN332" s="33"/>
      <c r="CO332" s="33"/>
      <c r="CP332" s="33"/>
      <c r="CQ332" s="33"/>
      <c r="CR332" s="33"/>
      <c r="CS332" s="33"/>
      <c r="CT332" s="33"/>
      <c r="CU332" s="33"/>
      <c r="CV332" s="33"/>
      <c r="CW332" s="33"/>
      <c r="CX332" s="33"/>
      <c r="CY332" s="33"/>
      <c r="CZ332" s="33"/>
      <c r="DA332" s="33"/>
      <c r="DB332" s="33"/>
      <c r="DC332" s="33"/>
      <c r="DD332" s="33"/>
      <c r="DE332" s="33"/>
      <c r="DF332" s="33"/>
      <c r="DG332" s="33"/>
    </row>
    <row r="333" spans="1:111" hidden="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c r="AY333" s="33"/>
      <c r="AZ333" s="33"/>
      <c r="BA333" s="33"/>
      <c r="BB333" s="33"/>
      <c r="BC333" s="33"/>
      <c r="BD333" s="33"/>
      <c r="BE333" s="33"/>
      <c r="BF333" s="33"/>
      <c r="BG333" s="33"/>
      <c r="BH333" s="33"/>
      <c r="BI333" s="33"/>
      <c r="BJ333" s="33"/>
      <c r="BK333" s="33"/>
      <c r="BL333" s="33"/>
      <c r="BM333" s="33"/>
      <c r="BN333" s="33"/>
      <c r="BO333" s="33"/>
      <c r="BP333" s="33"/>
      <c r="BQ333" s="33"/>
      <c r="BR333" s="33"/>
      <c r="BS333" s="33"/>
      <c r="BT333" s="33"/>
      <c r="BU333" s="33"/>
      <c r="BV333" s="33"/>
      <c r="BW333" s="33"/>
      <c r="BX333" s="33"/>
      <c r="BY333" s="33"/>
      <c r="BZ333" s="33"/>
      <c r="CA333" s="33"/>
      <c r="CB333" s="33"/>
      <c r="CC333" s="33"/>
      <c r="CD333" s="33"/>
      <c r="CE333" s="33"/>
      <c r="CF333" s="33"/>
      <c r="CG333" s="33"/>
      <c r="CH333" s="33"/>
      <c r="CI333" s="33"/>
      <c r="CJ333" s="33"/>
      <c r="CK333" s="33"/>
      <c r="CL333" s="33"/>
      <c r="CM333" s="33"/>
      <c r="CN333" s="33"/>
      <c r="CO333" s="33"/>
      <c r="CP333" s="33"/>
      <c r="CQ333" s="33"/>
      <c r="CR333" s="33"/>
      <c r="CS333" s="33"/>
      <c r="CT333" s="33"/>
      <c r="CU333" s="33"/>
      <c r="CV333" s="33"/>
      <c r="CW333" s="33"/>
      <c r="CX333" s="33"/>
      <c r="CY333" s="33"/>
      <c r="CZ333" s="33"/>
      <c r="DA333" s="33"/>
      <c r="DB333" s="33"/>
      <c r="DC333" s="33"/>
      <c r="DD333" s="33"/>
      <c r="DE333" s="33"/>
      <c r="DF333" s="33"/>
      <c r="DG333" s="33"/>
    </row>
    <row r="334" spans="1:111" hidden="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c r="AY334" s="33"/>
      <c r="AZ334" s="33"/>
      <c r="BA334" s="33"/>
      <c r="BB334" s="33"/>
      <c r="BC334" s="33"/>
      <c r="BD334" s="33"/>
      <c r="BE334" s="33"/>
      <c r="BF334" s="33"/>
      <c r="BG334" s="33"/>
      <c r="BH334" s="33"/>
      <c r="BI334" s="33"/>
      <c r="BJ334" s="33"/>
      <c r="BK334" s="33"/>
      <c r="BL334" s="33"/>
      <c r="BM334" s="33"/>
      <c r="BN334" s="33"/>
      <c r="BO334" s="33"/>
      <c r="BP334" s="33"/>
      <c r="BQ334" s="33"/>
      <c r="BR334" s="33"/>
      <c r="BS334" s="33"/>
      <c r="BT334" s="33"/>
      <c r="BU334" s="33"/>
      <c r="BV334" s="33"/>
      <c r="BW334" s="33"/>
      <c r="BX334" s="33"/>
      <c r="BY334" s="33"/>
      <c r="BZ334" s="33"/>
      <c r="CA334" s="33"/>
      <c r="CB334" s="33"/>
      <c r="CC334" s="33"/>
      <c r="CD334" s="33"/>
      <c r="CE334" s="33"/>
      <c r="CF334" s="33"/>
      <c r="CG334" s="33"/>
      <c r="CH334" s="33"/>
      <c r="CI334" s="33"/>
      <c r="CJ334" s="33"/>
      <c r="CK334" s="33"/>
      <c r="CL334" s="33"/>
      <c r="CM334" s="33"/>
      <c r="CN334" s="33"/>
      <c r="CO334" s="33"/>
      <c r="CP334" s="33"/>
      <c r="CQ334" s="33"/>
      <c r="CR334" s="33"/>
      <c r="CS334" s="33"/>
      <c r="CT334" s="33"/>
      <c r="CU334" s="33"/>
      <c r="CV334" s="33"/>
      <c r="CW334" s="33"/>
      <c r="CX334" s="33"/>
      <c r="CY334" s="33"/>
      <c r="CZ334" s="33"/>
      <c r="DA334" s="33"/>
      <c r="DB334" s="33"/>
      <c r="DC334" s="33"/>
      <c r="DD334" s="33"/>
      <c r="DE334" s="33"/>
      <c r="DF334" s="33"/>
      <c r="DG334" s="33"/>
    </row>
    <row r="335" spans="1:111" hidden="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c r="AY335" s="33"/>
      <c r="AZ335" s="33"/>
      <c r="BA335" s="33"/>
      <c r="BB335" s="33"/>
      <c r="BC335" s="33"/>
      <c r="BD335" s="33"/>
      <c r="BE335" s="33"/>
      <c r="BF335" s="33"/>
      <c r="BG335" s="33"/>
      <c r="BH335" s="33"/>
      <c r="BI335" s="33"/>
      <c r="BJ335" s="33"/>
      <c r="BK335" s="33"/>
      <c r="BL335" s="33"/>
      <c r="BM335" s="33"/>
      <c r="BN335" s="33"/>
      <c r="BO335" s="33"/>
      <c r="BP335" s="33"/>
      <c r="BQ335" s="33"/>
      <c r="BR335" s="33"/>
      <c r="BS335" s="33"/>
      <c r="BT335" s="33"/>
      <c r="BU335" s="33"/>
      <c r="BV335" s="33"/>
      <c r="BW335" s="33"/>
      <c r="BX335" s="33"/>
      <c r="BY335" s="33"/>
      <c r="BZ335" s="33"/>
      <c r="CA335" s="33"/>
      <c r="CB335" s="33"/>
      <c r="CC335" s="33"/>
      <c r="CD335" s="33"/>
      <c r="CE335" s="33"/>
      <c r="CF335" s="33"/>
      <c r="CG335" s="33"/>
      <c r="CH335" s="33"/>
      <c r="CI335" s="33"/>
      <c r="CJ335" s="33"/>
      <c r="CK335" s="33"/>
      <c r="CL335" s="33"/>
      <c r="CM335" s="33"/>
      <c r="CN335" s="33"/>
      <c r="CO335" s="33"/>
      <c r="CP335" s="33"/>
      <c r="CQ335" s="33"/>
      <c r="CR335" s="33"/>
      <c r="CS335" s="33"/>
      <c r="CT335" s="33"/>
      <c r="CU335" s="33"/>
      <c r="CV335" s="33"/>
      <c r="CW335" s="33"/>
      <c r="CX335" s="33"/>
      <c r="CY335" s="33"/>
      <c r="CZ335" s="33"/>
      <c r="DA335" s="33"/>
      <c r="DB335" s="33"/>
      <c r="DC335" s="33"/>
      <c r="DD335" s="33"/>
      <c r="DE335" s="33"/>
      <c r="DF335" s="33"/>
      <c r="DG335" s="33"/>
    </row>
    <row r="336" spans="1:111" hidden="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c r="BD336" s="33"/>
      <c r="BE336" s="33"/>
      <c r="BF336" s="33"/>
      <c r="BG336" s="33"/>
      <c r="BH336" s="33"/>
      <c r="BI336" s="33"/>
      <c r="BJ336" s="33"/>
      <c r="BK336" s="33"/>
      <c r="BL336" s="33"/>
      <c r="BM336" s="33"/>
      <c r="BN336" s="33"/>
      <c r="BO336" s="33"/>
      <c r="BP336" s="33"/>
      <c r="BQ336" s="33"/>
      <c r="BR336" s="33"/>
      <c r="BS336" s="33"/>
      <c r="BT336" s="33"/>
      <c r="BU336" s="33"/>
      <c r="BV336" s="33"/>
      <c r="BW336" s="33"/>
      <c r="BX336" s="33"/>
      <c r="BY336" s="33"/>
      <c r="BZ336" s="33"/>
      <c r="CA336" s="33"/>
      <c r="CB336" s="33"/>
      <c r="CC336" s="33"/>
      <c r="CD336" s="33"/>
      <c r="CE336" s="33"/>
      <c r="CF336" s="33"/>
      <c r="CG336" s="33"/>
      <c r="CH336" s="33"/>
      <c r="CI336" s="33"/>
      <c r="CJ336" s="33"/>
      <c r="CK336" s="33"/>
      <c r="CL336" s="33"/>
      <c r="CM336" s="33"/>
      <c r="CN336" s="33"/>
      <c r="CO336" s="33"/>
      <c r="CP336" s="33"/>
      <c r="CQ336" s="33"/>
      <c r="CR336" s="33"/>
      <c r="CS336" s="33"/>
      <c r="CT336" s="33"/>
      <c r="CU336" s="33"/>
      <c r="CV336" s="33"/>
      <c r="CW336" s="33"/>
      <c r="CX336" s="33"/>
      <c r="CY336" s="33"/>
      <c r="CZ336" s="33"/>
      <c r="DA336" s="33"/>
      <c r="DB336" s="33"/>
      <c r="DC336" s="33"/>
      <c r="DD336" s="33"/>
      <c r="DE336" s="33"/>
      <c r="DF336" s="33"/>
      <c r="DG336" s="33"/>
    </row>
    <row r="337" spans="1:111" hidden="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c r="AY337" s="33"/>
      <c r="AZ337" s="33"/>
      <c r="BA337" s="33"/>
      <c r="BB337" s="33"/>
      <c r="BC337" s="33"/>
      <c r="BD337" s="33"/>
      <c r="BE337" s="33"/>
      <c r="BF337" s="33"/>
      <c r="BG337" s="33"/>
      <c r="BH337" s="33"/>
      <c r="BI337" s="33"/>
      <c r="BJ337" s="33"/>
      <c r="BK337" s="33"/>
      <c r="BL337" s="33"/>
      <c r="BM337" s="33"/>
      <c r="BN337" s="33"/>
      <c r="BO337" s="33"/>
      <c r="BP337" s="33"/>
      <c r="BQ337" s="33"/>
      <c r="BR337" s="33"/>
      <c r="BS337" s="33"/>
      <c r="BT337" s="33"/>
      <c r="BU337" s="33"/>
      <c r="BV337" s="33"/>
      <c r="BW337" s="33"/>
      <c r="BX337" s="33"/>
      <c r="BY337" s="33"/>
      <c r="BZ337" s="33"/>
      <c r="CA337" s="33"/>
      <c r="CB337" s="33"/>
      <c r="CC337" s="33"/>
      <c r="CD337" s="33"/>
      <c r="CE337" s="33"/>
      <c r="CF337" s="33"/>
      <c r="CG337" s="33"/>
      <c r="CH337" s="33"/>
      <c r="CI337" s="33"/>
      <c r="CJ337" s="33"/>
      <c r="CK337" s="33"/>
      <c r="CL337" s="33"/>
      <c r="CM337" s="33"/>
      <c r="CN337" s="33"/>
      <c r="CO337" s="33"/>
      <c r="CP337" s="33"/>
      <c r="CQ337" s="33"/>
      <c r="CR337" s="33"/>
      <c r="CS337" s="33"/>
      <c r="CT337" s="33"/>
      <c r="CU337" s="33"/>
      <c r="CV337" s="33"/>
      <c r="CW337" s="33"/>
      <c r="CX337" s="33"/>
      <c r="CY337" s="33"/>
      <c r="CZ337" s="33"/>
      <c r="DA337" s="33"/>
      <c r="DB337" s="33"/>
      <c r="DC337" s="33"/>
      <c r="DD337" s="33"/>
      <c r="DE337" s="33"/>
      <c r="DF337" s="33"/>
      <c r="DG337" s="33"/>
    </row>
    <row r="338" spans="1:111" hidden="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c r="AY338" s="33"/>
      <c r="AZ338" s="33"/>
      <c r="BA338" s="33"/>
      <c r="BB338" s="33"/>
      <c r="BC338" s="33"/>
      <c r="BD338" s="33"/>
      <c r="BE338" s="33"/>
      <c r="BF338" s="33"/>
      <c r="BG338" s="33"/>
      <c r="BH338" s="33"/>
      <c r="BI338" s="33"/>
      <c r="BJ338" s="33"/>
      <c r="BK338" s="33"/>
      <c r="BL338" s="33"/>
      <c r="BM338" s="33"/>
      <c r="BN338" s="33"/>
      <c r="BO338" s="33"/>
      <c r="BP338" s="33"/>
      <c r="BQ338" s="33"/>
      <c r="BR338" s="33"/>
      <c r="BS338" s="33"/>
      <c r="BT338" s="33"/>
      <c r="BU338" s="33"/>
      <c r="BV338" s="33"/>
      <c r="BW338" s="33"/>
      <c r="BX338" s="33"/>
      <c r="BY338" s="33"/>
      <c r="BZ338" s="33"/>
      <c r="CA338" s="33"/>
      <c r="CB338" s="33"/>
      <c r="CC338" s="33"/>
      <c r="CD338" s="33"/>
      <c r="CE338" s="33"/>
      <c r="CF338" s="33"/>
      <c r="CG338" s="33"/>
      <c r="CH338" s="33"/>
      <c r="CI338" s="33"/>
      <c r="CJ338" s="33"/>
      <c r="CK338" s="33"/>
      <c r="CL338" s="33"/>
      <c r="CM338" s="33"/>
      <c r="CN338" s="33"/>
      <c r="CO338" s="33"/>
      <c r="CP338" s="33"/>
      <c r="CQ338" s="33"/>
      <c r="CR338" s="33"/>
      <c r="CS338" s="33"/>
      <c r="CT338" s="33"/>
      <c r="CU338" s="33"/>
      <c r="CV338" s="33"/>
      <c r="CW338" s="33"/>
      <c r="CX338" s="33"/>
      <c r="CY338" s="33"/>
      <c r="CZ338" s="33"/>
      <c r="DA338" s="33"/>
      <c r="DB338" s="33"/>
      <c r="DC338" s="33"/>
      <c r="DD338" s="33"/>
      <c r="DE338" s="33"/>
      <c r="DF338" s="33"/>
      <c r="DG338" s="33"/>
    </row>
    <row r="339" spans="1:111" hidden="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c r="AY339" s="33"/>
      <c r="AZ339" s="33"/>
      <c r="BA339" s="33"/>
      <c r="BB339" s="33"/>
      <c r="BC339" s="33"/>
      <c r="BD339" s="33"/>
      <c r="BE339" s="33"/>
      <c r="BF339" s="33"/>
      <c r="BG339" s="33"/>
      <c r="BH339" s="33"/>
      <c r="BI339" s="33"/>
      <c r="BJ339" s="33"/>
      <c r="BK339" s="33"/>
      <c r="BL339" s="33"/>
      <c r="BM339" s="33"/>
      <c r="BN339" s="33"/>
      <c r="BO339" s="33"/>
      <c r="BP339" s="33"/>
      <c r="BQ339" s="33"/>
      <c r="BR339" s="33"/>
      <c r="BS339" s="33"/>
      <c r="BT339" s="33"/>
      <c r="BU339" s="33"/>
      <c r="BV339" s="33"/>
      <c r="BW339" s="33"/>
      <c r="BX339" s="33"/>
      <c r="BY339" s="33"/>
      <c r="BZ339" s="33"/>
      <c r="CA339" s="33"/>
      <c r="CB339" s="33"/>
      <c r="CC339" s="33"/>
      <c r="CD339" s="33"/>
      <c r="CE339" s="33"/>
      <c r="CF339" s="33"/>
      <c r="CG339" s="33"/>
      <c r="CH339" s="33"/>
      <c r="CI339" s="33"/>
      <c r="CJ339" s="33"/>
      <c r="CK339" s="33"/>
      <c r="CL339" s="33"/>
      <c r="CM339" s="33"/>
      <c r="CN339" s="33"/>
      <c r="CO339" s="33"/>
      <c r="CP339" s="33"/>
      <c r="CQ339" s="33"/>
      <c r="CR339" s="33"/>
      <c r="CS339" s="33"/>
      <c r="CT339" s="33"/>
      <c r="CU339" s="33"/>
      <c r="CV339" s="33"/>
      <c r="CW339" s="33"/>
      <c r="CX339" s="33"/>
      <c r="CY339" s="33"/>
      <c r="CZ339" s="33"/>
      <c r="DA339" s="33"/>
      <c r="DB339" s="33"/>
      <c r="DC339" s="33"/>
      <c r="DD339" s="33"/>
      <c r="DE339" s="33"/>
      <c r="DF339" s="33"/>
      <c r="DG339" s="33"/>
    </row>
    <row r="340" spans="1:111" hidden="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c r="AY340" s="33"/>
      <c r="AZ340" s="33"/>
      <c r="BA340" s="33"/>
      <c r="BB340" s="33"/>
      <c r="BC340" s="33"/>
      <c r="BD340" s="33"/>
      <c r="BE340" s="33"/>
      <c r="BF340" s="33"/>
      <c r="BG340" s="33"/>
      <c r="BH340" s="33"/>
      <c r="BI340" s="33"/>
      <c r="BJ340" s="33"/>
      <c r="BK340" s="33"/>
      <c r="BL340" s="33"/>
      <c r="BM340" s="33"/>
      <c r="BN340" s="33"/>
      <c r="BO340" s="33"/>
      <c r="BP340" s="33"/>
      <c r="BQ340" s="33"/>
      <c r="BR340" s="33"/>
      <c r="BS340" s="33"/>
      <c r="BT340" s="33"/>
      <c r="BU340" s="33"/>
      <c r="BV340" s="33"/>
      <c r="BW340" s="33"/>
      <c r="BX340" s="33"/>
      <c r="BY340" s="33"/>
      <c r="BZ340" s="33"/>
      <c r="CA340" s="33"/>
      <c r="CB340" s="33"/>
      <c r="CC340" s="33"/>
      <c r="CD340" s="33"/>
      <c r="CE340" s="33"/>
      <c r="CF340" s="33"/>
      <c r="CG340" s="33"/>
      <c r="CH340" s="33"/>
      <c r="CI340" s="33"/>
      <c r="CJ340" s="33"/>
      <c r="CK340" s="33"/>
      <c r="CL340" s="33"/>
      <c r="CM340" s="33"/>
      <c r="CN340" s="33"/>
      <c r="CO340" s="33"/>
      <c r="CP340" s="33"/>
      <c r="CQ340" s="33"/>
      <c r="CR340" s="33"/>
      <c r="CS340" s="33"/>
      <c r="CT340" s="33"/>
      <c r="CU340" s="33"/>
      <c r="CV340" s="33"/>
      <c r="CW340" s="33"/>
      <c r="CX340" s="33"/>
      <c r="CY340" s="33"/>
      <c r="CZ340" s="33"/>
      <c r="DA340" s="33"/>
      <c r="DB340" s="33"/>
      <c r="DC340" s="33"/>
      <c r="DD340" s="33"/>
      <c r="DE340" s="33"/>
      <c r="DF340" s="33"/>
      <c r="DG340" s="33"/>
    </row>
    <row r="341" spans="1:111" hidden="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c r="AY341" s="33"/>
      <c r="AZ341" s="33"/>
      <c r="BA341" s="33"/>
      <c r="BB341" s="33"/>
      <c r="BC341" s="33"/>
      <c r="BD341" s="33"/>
      <c r="BE341" s="33"/>
      <c r="BF341" s="33"/>
      <c r="BG341" s="33"/>
      <c r="BH341" s="33"/>
      <c r="BI341" s="33"/>
      <c r="BJ341" s="33"/>
      <c r="BK341" s="33"/>
      <c r="BL341" s="33"/>
      <c r="BM341" s="33"/>
      <c r="BN341" s="33"/>
      <c r="BO341" s="33"/>
      <c r="BP341" s="33"/>
      <c r="BQ341" s="33"/>
      <c r="BR341" s="33"/>
      <c r="BS341" s="33"/>
      <c r="BT341" s="33"/>
      <c r="BU341" s="33"/>
      <c r="BV341" s="33"/>
      <c r="BW341" s="33"/>
      <c r="BX341" s="33"/>
      <c r="BY341" s="33"/>
      <c r="BZ341" s="33"/>
      <c r="CA341" s="33"/>
      <c r="CB341" s="33"/>
      <c r="CC341" s="33"/>
      <c r="CD341" s="33"/>
      <c r="CE341" s="33"/>
      <c r="CF341" s="33"/>
      <c r="CG341" s="33"/>
      <c r="CH341" s="33"/>
      <c r="CI341" s="33"/>
      <c r="CJ341" s="33"/>
      <c r="CK341" s="33"/>
      <c r="CL341" s="33"/>
      <c r="CM341" s="33"/>
      <c r="CN341" s="33"/>
      <c r="CO341" s="33"/>
      <c r="CP341" s="33"/>
      <c r="CQ341" s="33"/>
      <c r="CR341" s="33"/>
      <c r="CS341" s="33"/>
      <c r="CT341" s="33"/>
      <c r="CU341" s="33"/>
      <c r="CV341" s="33"/>
      <c r="CW341" s="33"/>
      <c r="CX341" s="33"/>
      <c r="CY341" s="33"/>
      <c r="CZ341" s="33"/>
      <c r="DA341" s="33"/>
      <c r="DB341" s="33"/>
      <c r="DC341" s="33"/>
      <c r="DD341" s="33"/>
      <c r="DE341" s="33"/>
      <c r="DF341" s="33"/>
      <c r="DG341" s="33"/>
    </row>
    <row r="342" spans="1:111" hidden="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c r="AY342" s="33"/>
      <c r="AZ342" s="33"/>
      <c r="BA342" s="33"/>
      <c r="BB342" s="33"/>
      <c r="BC342" s="33"/>
      <c r="BD342" s="33"/>
      <c r="BE342" s="33"/>
      <c r="BF342" s="33"/>
      <c r="BG342" s="33"/>
      <c r="BH342" s="33"/>
      <c r="BI342" s="33"/>
      <c r="BJ342" s="33"/>
      <c r="BK342" s="33"/>
      <c r="BL342" s="33"/>
      <c r="BM342" s="33"/>
      <c r="BN342" s="33"/>
      <c r="BO342" s="33"/>
      <c r="BP342" s="33"/>
      <c r="BQ342" s="33"/>
      <c r="BR342" s="33"/>
      <c r="BS342" s="33"/>
      <c r="BT342" s="33"/>
      <c r="BU342" s="33"/>
      <c r="BV342" s="33"/>
      <c r="BW342" s="33"/>
      <c r="BX342" s="33"/>
      <c r="BY342" s="33"/>
      <c r="BZ342" s="33"/>
      <c r="CA342" s="33"/>
      <c r="CB342" s="33"/>
      <c r="CC342" s="33"/>
      <c r="CD342" s="33"/>
      <c r="CE342" s="33"/>
      <c r="CF342" s="33"/>
      <c r="CG342" s="33"/>
      <c r="CH342" s="33"/>
      <c r="CI342" s="33"/>
      <c r="CJ342" s="33"/>
      <c r="CK342" s="33"/>
      <c r="CL342" s="33"/>
      <c r="CM342" s="33"/>
      <c r="CN342" s="33"/>
      <c r="CO342" s="33"/>
      <c r="CP342" s="33"/>
      <c r="CQ342" s="33"/>
      <c r="CR342" s="33"/>
      <c r="CS342" s="33"/>
      <c r="CT342" s="33"/>
      <c r="CU342" s="33"/>
      <c r="CV342" s="33"/>
      <c r="CW342" s="33"/>
      <c r="CX342" s="33"/>
      <c r="CY342" s="33"/>
      <c r="CZ342" s="33"/>
      <c r="DA342" s="33"/>
      <c r="DB342" s="33"/>
      <c r="DC342" s="33"/>
      <c r="DD342" s="33"/>
      <c r="DE342" s="33"/>
      <c r="DF342" s="33"/>
      <c r="DG342" s="33"/>
    </row>
    <row r="343" spans="1:111" hidden="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c r="AY343" s="33"/>
      <c r="AZ343" s="33"/>
      <c r="BA343" s="33"/>
      <c r="BB343" s="33"/>
      <c r="BC343" s="33"/>
      <c r="BD343" s="33"/>
      <c r="BE343" s="33"/>
      <c r="BF343" s="33"/>
      <c r="BG343" s="33"/>
      <c r="BH343" s="33"/>
      <c r="BI343" s="33"/>
      <c r="BJ343" s="33"/>
      <c r="BK343" s="33"/>
      <c r="BL343" s="33"/>
      <c r="BM343" s="33"/>
      <c r="BN343" s="33"/>
      <c r="BO343" s="33"/>
      <c r="BP343" s="33"/>
      <c r="BQ343" s="33"/>
      <c r="BR343" s="33"/>
      <c r="BS343" s="33"/>
      <c r="BT343" s="33"/>
      <c r="BU343" s="33"/>
      <c r="BV343" s="33"/>
      <c r="BW343" s="33"/>
      <c r="BX343" s="33"/>
      <c r="BY343" s="33"/>
      <c r="BZ343" s="33"/>
      <c r="CA343" s="33"/>
      <c r="CB343" s="33"/>
      <c r="CC343" s="33"/>
      <c r="CD343" s="33"/>
      <c r="CE343" s="33"/>
      <c r="CF343" s="33"/>
      <c r="CG343" s="33"/>
      <c r="CH343" s="33"/>
      <c r="CI343" s="33"/>
      <c r="CJ343" s="33"/>
      <c r="CK343" s="33"/>
      <c r="CL343" s="33"/>
      <c r="CM343" s="33"/>
      <c r="CN343" s="33"/>
      <c r="CO343" s="33"/>
      <c r="CP343" s="33"/>
      <c r="CQ343" s="33"/>
      <c r="CR343" s="33"/>
      <c r="CS343" s="33"/>
      <c r="CT343" s="33"/>
      <c r="CU343" s="33"/>
      <c r="CV343" s="33"/>
      <c r="CW343" s="33"/>
      <c r="CX343" s="33"/>
      <c r="CY343" s="33"/>
      <c r="CZ343" s="33"/>
      <c r="DA343" s="33"/>
      <c r="DB343" s="33"/>
      <c r="DC343" s="33"/>
      <c r="DD343" s="33"/>
      <c r="DE343" s="33"/>
      <c r="DF343" s="33"/>
      <c r="DG343" s="33"/>
    </row>
    <row r="344" spans="1:111" hidden="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c r="AY344" s="33"/>
      <c r="AZ344" s="33"/>
      <c r="BA344" s="33"/>
      <c r="BB344" s="33"/>
      <c r="BC344" s="33"/>
      <c r="BD344" s="33"/>
      <c r="BE344" s="33"/>
      <c r="BF344" s="33"/>
      <c r="BG344" s="33"/>
      <c r="BH344" s="33"/>
      <c r="BI344" s="33"/>
      <c r="BJ344" s="33"/>
      <c r="BK344" s="33"/>
      <c r="BL344" s="33"/>
      <c r="BM344" s="33"/>
      <c r="BN344" s="33"/>
      <c r="BO344" s="33"/>
      <c r="BP344" s="33"/>
      <c r="BQ344" s="33"/>
      <c r="BR344" s="33"/>
      <c r="BS344" s="33"/>
      <c r="BT344" s="33"/>
      <c r="BU344" s="33"/>
      <c r="BV344" s="33"/>
      <c r="BW344" s="33"/>
      <c r="BX344" s="33"/>
      <c r="BY344" s="33"/>
      <c r="BZ344" s="33"/>
      <c r="CA344" s="33"/>
      <c r="CB344" s="33"/>
      <c r="CC344" s="33"/>
      <c r="CD344" s="33"/>
      <c r="CE344" s="33"/>
      <c r="CF344" s="33"/>
      <c r="CG344" s="33"/>
      <c r="CH344" s="33"/>
      <c r="CI344" s="33"/>
      <c r="CJ344" s="33"/>
      <c r="CK344" s="33"/>
      <c r="CL344" s="33"/>
      <c r="CM344" s="33"/>
      <c r="CN344" s="33"/>
      <c r="CO344" s="33"/>
      <c r="CP344" s="33"/>
      <c r="CQ344" s="33"/>
      <c r="CR344" s="33"/>
      <c r="CS344" s="33"/>
      <c r="CT344" s="33"/>
      <c r="CU344" s="33"/>
      <c r="CV344" s="33"/>
      <c r="CW344" s="33"/>
      <c r="CX344" s="33"/>
      <c r="CY344" s="33"/>
      <c r="CZ344" s="33"/>
      <c r="DA344" s="33"/>
      <c r="DB344" s="33"/>
      <c r="DC344" s="33"/>
      <c r="DD344" s="33"/>
      <c r="DE344" s="33"/>
      <c r="DF344" s="33"/>
      <c r="DG344" s="33"/>
    </row>
    <row r="345" spans="1:111" hidden="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c r="AY345" s="33"/>
      <c r="AZ345" s="33"/>
      <c r="BA345" s="33"/>
      <c r="BB345" s="33"/>
      <c r="BC345" s="33"/>
      <c r="BD345" s="33"/>
      <c r="BE345" s="33"/>
      <c r="BF345" s="33"/>
      <c r="BG345" s="33"/>
      <c r="BH345" s="33"/>
      <c r="BI345" s="33"/>
      <c r="BJ345" s="33"/>
      <c r="BK345" s="33"/>
      <c r="BL345" s="33"/>
      <c r="BM345" s="33"/>
      <c r="BN345" s="33"/>
      <c r="BO345" s="33"/>
      <c r="BP345" s="33"/>
      <c r="BQ345" s="33"/>
      <c r="BR345" s="33"/>
      <c r="BS345" s="33"/>
      <c r="BT345" s="33"/>
      <c r="BU345" s="33"/>
      <c r="BV345" s="33"/>
      <c r="BW345" s="33"/>
      <c r="BX345" s="33"/>
      <c r="BY345" s="33"/>
      <c r="BZ345" s="33"/>
      <c r="CA345" s="33"/>
      <c r="CB345" s="33"/>
      <c r="CC345" s="33"/>
      <c r="CD345" s="33"/>
      <c r="CE345" s="33"/>
      <c r="CF345" s="33"/>
      <c r="CG345" s="33"/>
      <c r="CH345" s="33"/>
      <c r="CI345" s="33"/>
      <c r="CJ345" s="33"/>
      <c r="CK345" s="33"/>
      <c r="CL345" s="33"/>
      <c r="CM345" s="33"/>
      <c r="CN345" s="33"/>
      <c r="CO345" s="33"/>
      <c r="CP345" s="33"/>
      <c r="CQ345" s="33"/>
      <c r="CR345" s="33"/>
      <c r="CS345" s="33"/>
      <c r="CT345" s="33"/>
      <c r="CU345" s="33"/>
      <c r="CV345" s="33"/>
      <c r="CW345" s="33"/>
      <c r="CX345" s="33"/>
      <c r="CY345" s="33"/>
      <c r="CZ345" s="33"/>
      <c r="DA345" s="33"/>
      <c r="DB345" s="33"/>
      <c r="DC345" s="33"/>
      <c r="DD345" s="33"/>
      <c r="DE345" s="33"/>
      <c r="DF345" s="33"/>
      <c r="DG345" s="33"/>
    </row>
    <row r="346" spans="1:111" hidden="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c r="AY346" s="33"/>
      <c r="AZ346" s="33"/>
      <c r="BA346" s="33"/>
      <c r="BB346" s="33"/>
      <c r="BC346" s="33"/>
      <c r="BD346" s="33"/>
      <c r="BE346" s="33"/>
      <c r="BF346" s="33"/>
      <c r="BG346" s="33"/>
      <c r="BH346" s="33"/>
      <c r="BI346" s="33"/>
      <c r="BJ346" s="33"/>
      <c r="BK346" s="33"/>
      <c r="BL346" s="33"/>
      <c r="BM346" s="33"/>
      <c r="BN346" s="33"/>
      <c r="BO346" s="33"/>
      <c r="BP346" s="33"/>
      <c r="BQ346" s="33"/>
      <c r="BR346" s="33"/>
      <c r="BS346" s="33"/>
      <c r="BT346" s="33"/>
      <c r="BU346" s="33"/>
      <c r="BV346" s="33"/>
      <c r="BW346" s="33"/>
      <c r="BX346" s="33"/>
      <c r="BY346" s="33"/>
      <c r="BZ346" s="33"/>
      <c r="CA346" s="33"/>
      <c r="CB346" s="33"/>
      <c r="CC346" s="33"/>
      <c r="CD346" s="33"/>
      <c r="CE346" s="33"/>
      <c r="CF346" s="33"/>
      <c r="CG346" s="33"/>
      <c r="CH346" s="33"/>
      <c r="CI346" s="33"/>
      <c r="CJ346" s="33"/>
      <c r="CK346" s="33"/>
      <c r="CL346" s="33"/>
      <c r="CM346" s="33"/>
      <c r="CN346" s="33"/>
      <c r="CO346" s="33"/>
      <c r="CP346" s="33"/>
      <c r="CQ346" s="33"/>
      <c r="CR346" s="33"/>
      <c r="CS346" s="33"/>
      <c r="CT346" s="33"/>
      <c r="CU346" s="33"/>
      <c r="CV346" s="33"/>
      <c r="CW346" s="33"/>
      <c r="CX346" s="33"/>
      <c r="CY346" s="33"/>
      <c r="CZ346" s="33"/>
      <c r="DA346" s="33"/>
      <c r="DB346" s="33"/>
      <c r="DC346" s="33"/>
      <c r="DD346" s="33"/>
      <c r="DE346" s="33"/>
      <c r="DF346" s="33"/>
      <c r="DG346" s="33"/>
    </row>
    <row r="347" spans="1:111" hidden="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c r="AY347" s="33"/>
      <c r="AZ347" s="33"/>
      <c r="BA347" s="33"/>
      <c r="BB347" s="33"/>
      <c r="BC347" s="33"/>
      <c r="BD347" s="33"/>
      <c r="BE347" s="33"/>
      <c r="BF347" s="33"/>
      <c r="BG347" s="33"/>
      <c r="BH347" s="33"/>
      <c r="BI347" s="33"/>
      <c r="BJ347" s="33"/>
      <c r="BK347" s="33"/>
      <c r="BL347" s="33"/>
      <c r="BM347" s="33"/>
      <c r="BN347" s="33"/>
      <c r="BO347" s="33"/>
      <c r="BP347" s="33"/>
      <c r="BQ347" s="33"/>
      <c r="BR347" s="33"/>
      <c r="BS347" s="33"/>
      <c r="BT347" s="33"/>
      <c r="BU347" s="33"/>
      <c r="BV347" s="33"/>
      <c r="BW347" s="33"/>
      <c r="BX347" s="33"/>
      <c r="BY347" s="33"/>
      <c r="BZ347" s="33"/>
      <c r="CA347" s="33"/>
      <c r="CB347" s="33"/>
      <c r="CC347" s="33"/>
      <c r="CD347" s="33"/>
      <c r="CE347" s="33"/>
      <c r="CF347" s="33"/>
      <c r="CG347" s="33"/>
      <c r="CH347" s="33"/>
      <c r="CI347" s="33"/>
      <c r="CJ347" s="33"/>
      <c r="CK347" s="33"/>
      <c r="CL347" s="33"/>
      <c r="CM347" s="33"/>
      <c r="CN347" s="33"/>
      <c r="CO347" s="33"/>
      <c r="CP347" s="33"/>
      <c r="CQ347" s="33"/>
      <c r="CR347" s="33"/>
      <c r="CS347" s="33"/>
      <c r="CT347" s="33"/>
      <c r="CU347" s="33"/>
      <c r="CV347" s="33"/>
      <c r="CW347" s="33"/>
      <c r="CX347" s="33"/>
      <c r="CY347" s="33"/>
      <c r="CZ347" s="33"/>
      <c r="DA347" s="33"/>
      <c r="DB347" s="33"/>
      <c r="DC347" s="33"/>
      <c r="DD347" s="33"/>
      <c r="DE347" s="33"/>
      <c r="DF347" s="33"/>
      <c r="DG347" s="33"/>
    </row>
    <row r="348" spans="1:111" hidden="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c r="AY348" s="33"/>
      <c r="AZ348" s="33"/>
      <c r="BA348" s="33"/>
      <c r="BB348" s="33"/>
      <c r="BC348" s="33"/>
      <c r="BD348" s="33"/>
      <c r="BE348" s="33"/>
      <c r="BF348" s="33"/>
      <c r="BG348" s="33"/>
      <c r="BH348" s="33"/>
      <c r="BI348" s="33"/>
      <c r="BJ348" s="33"/>
      <c r="BK348" s="33"/>
      <c r="BL348" s="33"/>
      <c r="BM348" s="33"/>
      <c r="BN348" s="33"/>
      <c r="BO348" s="33"/>
      <c r="BP348" s="33"/>
      <c r="BQ348" s="33"/>
      <c r="BR348" s="33"/>
      <c r="BS348" s="33"/>
      <c r="BT348" s="33"/>
      <c r="BU348" s="33"/>
      <c r="BV348" s="33"/>
      <c r="BW348" s="33"/>
      <c r="BX348" s="33"/>
      <c r="BY348" s="33"/>
      <c r="BZ348" s="33"/>
      <c r="CA348" s="33"/>
      <c r="CB348" s="33"/>
      <c r="CC348" s="33"/>
      <c r="CD348" s="33"/>
      <c r="CE348" s="33"/>
      <c r="CF348" s="33"/>
      <c r="CG348" s="33"/>
      <c r="CH348" s="33"/>
      <c r="CI348" s="33"/>
      <c r="CJ348" s="33"/>
      <c r="CK348" s="33"/>
      <c r="CL348" s="33"/>
      <c r="CM348" s="33"/>
      <c r="CN348" s="33"/>
      <c r="CO348" s="33"/>
      <c r="CP348" s="33"/>
      <c r="CQ348" s="33"/>
      <c r="CR348" s="33"/>
      <c r="CS348" s="33"/>
      <c r="CT348" s="33"/>
      <c r="CU348" s="33"/>
      <c r="CV348" s="33"/>
      <c r="CW348" s="33"/>
      <c r="CX348" s="33"/>
      <c r="CY348" s="33"/>
      <c r="CZ348" s="33"/>
      <c r="DA348" s="33"/>
      <c r="DB348" s="33"/>
      <c r="DC348" s="33"/>
      <c r="DD348" s="33"/>
      <c r="DE348" s="33"/>
      <c r="DF348" s="33"/>
      <c r="DG348" s="33"/>
    </row>
    <row r="349" spans="1:111" hidden="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c r="AY349" s="33"/>
      <c r="AZ349" s="33"/>
      <c r="BA349" s="33"/>
      <c r="BB349" s="33"/>
      <c r="BC349" s="33"/>
      <c r="BD349" s="33"/>
      <c r="BE349" s="33"/>
      <c r="BF349" s="33"/>
      <c r="BG349" s="33"/>
      <c r="BH349" s="33"/>
      <c r="BI349" s="33"/>
      <c r="BJ349" s="33"/>
      <c r="BK349" s="33"/>
      <c r="BL349" s="33"/>
      <c r="BM349" s="33"/>
      <c r="BN349" s="33"/>
      <c r="BO349" s="33"/>
      <c r="BP349" s="33"/>
      <c r="BQ349" s="33"/>
      <c r="BR349" s="33"/>
      <c r="BS349" s="33"/>
      <c r="BT349" s="33"/>
      <c r="BU349" s="33"/>
      <c r="BV349" s="33"/>
      <c r="BW349" s="33"/>
      <c r="BX349" s="33"/>
      <c r="BY349" s="33"/>
      <c r="BZ349" s="33"/>
      <c r="CA349" s="33"/>
      <c r="CB349" s="33"/>
      <c r="CC349" s="33"/>
      <c r="CD349" s="33"/>
      <c r="CE349" s="33"/>
      <c r="CF349" s="33"/>
      <c r="CG349" s="33"/>
      <c r="CH349" s="33"/>
      <c r="CI349" s="33"/>
      <c r="CJ349" s="33"/>
      <c r="CK349" s="33"/>
      <c r="CL349" s="33"/>
      <c r="CM349" s="33"/>
      <c r="CN349" s="33"/>
      <c r="CO349" s="33"/>
      <c r="CP349" s="33"/>
      <c r="CQ349" s="33"/>
      <c r="CR349" s="33"/>
      <c r="CS349" s="33"/>
      <c r="CT349" s="33"/>
      <c r="CU349" s="33"/>
      <c r="CV349" s="33"/>
      <c r="CW349" s="33"/>
      <c r="CX349" s="33"/>
      <c r="CY349" s="33"/>
      <c r="CZ349" s="33"/>
      <c r="DA349" s="33"/>
      <c r="DB349" s="33"/>
      <c r="DC349" s="33"/>
      <c r="DD349" s="33"/>
      <c r="DE349" s="33"/>
      <c r="DF349" s="33"/>
      <c r="DG349" s="33"/>
    </row>
    <row r="350" spans="1:111" hidden="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c r="AY350" s="33"/>
      <c r="AZ350" s="33"/>
      <c r="BA350" s="33"/>
      <c r="BB350" s="33"/>
      <c r="BC350" s="33"/>
      <c r="BD350" s="33"/>
      <c r="BE350" s="33"/>
      <c r="BF350" s="33"/>
      <c r="BG350" s="33"/>
      <c r="BH350" s="33"/>
      <c r="BI350" s="33"/>
      <c r="BJ350" s="33"/>
      <c r="BK350" s="33"/>
      <c r="BL350" s="33"/>
      <c r="BM350" s="33"/>
      <c r="BN350" s="33"/>
      <c r="BO350" s="33"/>
      <c r="BP350" s="33"/>
      <c r="BQ350" s="33"/>
      <c r="BR350" s="33"/>
      <c r="BS350" s="33"/>
      <c r="BT350" s="33"/>
      <c r="BU350" s="33"/>
      <c r="BV350" s="33"/>
      <c r="BW350" s="33"/>
      <c r="BX350" s="33"/>
      <c r="BY350" s="33"/>
      <c r="BZ350" s="33"/>
      <c r="CA350" s="33"/>
      <c r="CB350" s="33"/>
      <c r="CC350" s="33"/>
      <c r="CD350" s="33"/>
      <c r="CE350" s="33"/>
      <c r="CF350" s="33"/>
      <c r="CG350" s="33"/>
      <c r="CH350" s="33"/>
      <c r="CI350" s="33"/>
      <c r="CJ350" s="33"/>
      <c r="CK350" s="33"/>
      <c r="CL350" s="33"/>
      <c r="CM350" s="33"/>
      <c r="CN350" s="33"/>
      <c r="CO350" s="33"/>
      <c r="CP350" s="33"/>
      <c r="CQ350" s="33"/>
      <c r="CR350" s="33"/>
      <c r="CS350" s="33"/>
      <c r="CT350" s="33"/>
      <c r="CU350" s="33"/>
      <c r="CV350" s="33"/>
      <c r="CW350" s="33"/>
      <c r="CX350" s="33"/>
      <c r="CY350" s="33"/>
      <c r="CZ350" s="33"/>
      <c r="DA350" s="33"/>
      <c r="DB350" s="33"/>
      <c r="DC350" s="33"/>
      <c r="DD350" s="33"/>
      <c r="DE350" s="33"/>
      <c r="DF350" s="33"/>
      <c r="DG350" s="33"/>
    </row>
    <row r="351" spans="1:111" hidden="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33"/>
      <c r="BF351" s="33"/>
      <c r="BG351" s="33"/>
      <c r="BH351" s="33"/>
      <c r="BI351" s="33"/>
      <c r="BJ351" s="33"/>
      <c r="BK351" s="33"/>
      <c r="BL351" s="33"/>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c r="CW351" s="33"/>
      <c r="CX351" s="33"/>
      <c r="CY351" s="33"/>
      <c r="CZ351" s="33"/>
      <c r="DA351" s="33"/>
      <c r="DB351" s="33"/>
      <c r="DC351" s="33"/>
      <c r="DD351" s="33"/>
      <c r="DE351" s="33"/>
      <c r="DF351" s="33"/>
      <c r="DG351" s="33"/>
    </row>
    <row r="352" spans="1:111" hidden="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33"/>
      <c r="BF352" s="33"/>
      <c r="BG352" s="33"/>
      <c r="BH352" s="33"/>
      <c r="BI352" s="33"/>
      <c r="BJ352" s="33"/>
      <c r="BK352" s="33"/>
      <c r="BL352" s="3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c r="CT352" s="33"/>
      <c r="CU352" s="33"/>
      <c r="CV352" s="33"/>
      <c r="CW352" s="33"/>
      <c r="CX352" s="33"/>
      <c r="CY352" s="33"/>
      <c r="CZ352" s="33"/>
      <c r="DA352" s="33"/>
      <c r="DB352" s="33"/>
      <c r="DC352" s="33"/>
      <c r="DD352" s="33"/>
      <c r="DE352" s="33"/>
      <c r="DF352" s="33"/>
      <c r="DG352" s="33"/>
    </row>
    <row r="353" spans="1:111" hidden="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33"/>
      <c r="BP353" s="33"/>
      <c r="BQ353" s="33"/>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c r="CT353" s="33"/>
      <c r="CU353" s="33"/>
      <c r="CV353" s="33"/>
      <c r="CW353" s="33"/>
      <c r="CX353" s="33"/>
      <c r="CY353" s="33"/>
      <c r="CZ353" s="33"/>
      <c r="DA353" s="33"/>
      <c r="DB353" s="33"/>
      <c r="DC353" s="33"/>
      <c r="DD353" s="33"/>
      <c r="DE353" s="33"/>
      <c r="DF353" s="33"/>
      <c r="DG353" s="33"/>
    </row>
    <row r="354" spans="1:111" hidden="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33"/>
      <c r="BP354" s="33"/>
      <c r="BQ354" s="33"/>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c r="CW354" s="33"/>
      <c r="CX354" s="33"/>
      <c r="CY354" s="33"/>
      <c r="CZ354" s="33"/>
      <c r="DA354" s="33"/>
      <c r="DB354" s="33"/>
      <c r="DC354" s="33"/>
      <c r="DD354" s="33"/>
      <c r="DE354" s="33"/>
      <c r="DF354" s="33"/>
      <c r="DG354" s="33"/>
    </row>
    <row r="355" spans="1:111" hidden="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33"/>
      <c r="BQ355" s="33"/>
      <c r="BR355" s="33"/>
      <c r="BS355" s="33"/>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c r="CW355" s="33"/>
      <c r="CX355" s="33"/>
      <c r="CY355" s="33"/>
      <c r="CZ355" s="33"/>
      <c r="DA355" s="33"/>
      <c r="DB355" s="33"/>
      <c r="DC355" s="33"/>
      <c r="DD355" s="33"/>
      <c r="DE355" s="33"/>
      <c r="DF355" s="33"/>
      <c r="DG355" s="33"/>
    </row>
    <row r="356" spans="1:111" hidden="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c r="CW356" s="33"/>
      <c r="CX356" s="33"/>
      <c r="CY356" s="33"/>
      <c r="CZ356" s="33"/>
      <c r="DA356" s="33"/>
      <c r="DB356" s="33"/>
      <c r="DC356" s="33"/>
      <c r="DD356" s="33"/>
      <c r="DE356" s="33"/>
      <c r="DF356" s="33"/>
      <c r="DG356" s="33"/>
    </row>
    <row r="357" spans="1:111" hidden="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c r="AY357" s="33"/>
      <c r="AZ357" s="33"/>
      <c r="BA357" s="33"/>
      <c r="BB357" s="33"/>
      <c r="BC357" s="33"/>
      <c r="BD357" s="33"/>
      <c r="BE357" s="33"/>
      <c r="BF357" s="33"/>
      <c r="BG357" s="33"/>
      <c r="BH357" s="33"/>
      <c r="BI357" s="33"/>
      <c r="BJ357" s="33"/>
      <c r="BK357" s="33"/>
      <c r="BL357" s="33"/>
      <c r="BM357" s="33"/>
      <c r="BN357" s="33"/>
      <c r="BO357" s="33"/>
      <c r="BP357" s="33"/>
      <c r="BQ357" s="33"/>
      <c r="BR357" s="33"/>
      <c r="BS357" s="33"/>
      <c r="BT357" s="33"/>
      <c r="BU357" s="33"/>
      <c r="BV357" s="33"/>
      <c r="BW357" s="33"/>
      <c r="BX357" s="33"/>
      <c r="BY357" s="33"/>
      <c r="BZ357" s="33"/>
      <c r="CA357" s="33"/>
      <c r="CB357" s="33"/>
      <c r="CC357" s="33"/>
      <c r="CD357" s="33"/>
      <c r="CE357" s="33"/>
      <c r="CF357" s="33"/>
      <c r="CG357" s="33"/>
      <c r="CH357" s="33"/>
      <c r="CI357" s="33"/>
      <c r="CJ357" s="33"/>
      <c r="CK357" s="33"/>
      <c r="CL357" s="33"/>
      <c r="CM357" s="33"/>
      <c r="CN357" s="33"/>
      <c r="CO357" s="33"/>
      <c r="CP357" s="33"/>
      <c r="CQ357" s="33"/>
      <c r="CR357" s="33"/>
      <c r="CS357" s="33"/>
      <c r="CT357" s="33"/>
      <c r="CU357" s="33"/>
      <c r="CV357" s="33"/>
      <c r="CW357" s="33"/>
      <c r="CX357" s="33"/>
      <c r="CY357" s="33"/>
      <c r="CZ357" s="33"/>
      <c r="DA357" s="33"/>
      <c r="DB357" s="33"/>
      <c r="DC357" s="33"/>
      <c r="DD357" s="33"/>
      <c r="DE357" s="33"/>
      <c r="DF357" s="33"/>
      <c r="DG357" s="33"/>
    </row>
    <row r="358" spans="1:111" hidden="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33"/>
      <c r="BT358" s="33"/>
      <c r="BU358" s="33"/>
      <c r="BV358" s="33"/>
      <c r="BW358" s="33"/>
      <c r="BX358" s="33"/>
      <c r="BY358" s="33"/>
      <c r="BZ358" s="33"/>
      <c r="CA358" s="33"/>
      <c r="CB358" s="33"/>
      <c r="CC358" s="33"/>
      <c r="CD358" s="33"/>
      <c r="CE358" s="33"/>
      <c r="CF358" s="33"/>
      <c r="CG358" s="33"/>
      <c r="CH358" s="33"/>
      <c r="CI358" s="33"/>
      <c r="CJ358" s="33"/>
      <c r="CK358" s="33"/>
      <c r="CL358" s="33"/>
      <c r="CM358" s="33"/>
      <c r="CN358" s="33"/>
      <c r="CO358" s="33"/>
      <c r="CP358" s="33"/>
      <c r="CQ358" s="33"/>
      <c r="CR358" s="33"/>
      <c r="CS358" s="33"/>
      <c r="CT358" s="33"/>
      <c r="CU358" s="33"/>
      <c r="CV358" s="33"/>
      <c r="CW358" s="33"/>
      <c r="CX358" s="33"/>
      <c r="CY358" s="33"/>
      <c r="CZ358" s="33"/>
      <c r="DA358" s="33"/>
      <c r="DB358" s="33"/>
      <c r="DC358" s="33"/>
      <c r="DD358" s="33"/>
      <c r="DE358" s="33"/>
      <c r="DF358" s="33"/>
      <c r="DG358" s="33"/>
    </row>
    <row r="359" spans="1:111" hidden="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33"/>
      <c r="BT359" s="33"/>
      <c r="BU359" s="33"/>
      <c r="BV359" s="33"/>
      <c r="BW359" s="33"/>
      <c r="BX359" s="33"/>
      <c r="BY359" s="33"/>
      <c r="BZ359" s="33"/>
      <c r="CA359" s="33"/>
      <c r="CB359" s="33"/>
      <c r="CC359" s="33"/>
      <c r="CD359" s="33"/>
      <c r="CE359" s="33"/>
      <c r="CF359" s="33"/>
      <c r="CG359" s="33"/>
      <c r="CH359" s="33"/>
      <c r="CI359" s="33"/>
      <c r="CJ359" s="33"/>
      <c r="CK359" s="33"/>
      <c r="CL359" s="33"/>
      <c r="CM359" s="33"/>
      <c r="CN359" s="33"/>
      <c r="CO359" s="33"/>
      <c r="CP359" s="33"/>
      <c r="CQ359" s="33"/>
      <c r="CR359" s="33"/>
      <c r="CS359" s="33"/>
      <c r="CT359" s="33"/>
      <c r="CU359" s="33"/>
      <c r="CV359" s="33"/>
      <c r="CW359" s="33"/>
      <c r="CX359" s="33"/>
      <c r="CY359" s="33"/>
      <c r="CZ359" s="33"/>
      <c r="DA359" s="33"/>
      <c r="DB359" s="33"/>
      <c r="DC359" s="33"/>
      <c r="DD359" s="33"/>
      <c r="DE359" s="33"/>
      <c r="DF359" s="33"/>
      <c r="DG359" s="33"/>
    </row>
    <row r="360" spans="1:111" hidden="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33"/>
      <c r="BT360" s="33"/>
      <c r="BU360" s="33"/>
      <c r="BV360" s="33"/>
      <c r="BW360" s="33"/>
      <c r="BX360" s="33"/>
      <c r="BY360" s="33"/>
      <c r="BZ360" s="33"/>
      <c r="CA360" s="33"/>
      <c r="CB360" s="33"/>
      <c r="CC360" s="33"/>
      <c r="CD360" s="33"/>
      <c r="CE360" s="33"/>
      <c r="CF360" s="33"/>
      <c r="CG360" s="33"/>
      <c r="CH360" s="33"/>
      <c r="CI360" s="33"/>
      <c r="CJ360" s="33"/>
      <c r="CK360" s="33"/>
      <c r="CL360" s="33"/>
      <c r="CM360" s="33"/>
      <c r="CN360" s="33"/>
      <c r="CO360" s="33"/>
      <c r="CP360" s="33"/>
      <c r="CQ360" s="33"/>
      <c r="CR360" s="33"/>
      <c r="CS360" s="33"/>
      <c r="CT360" s="33"/>
      <c r="CU360" s="33"/>
      <c r="CV360" s="33"/>
      <c r="CW360" s="33"/>
      <c r="CX360" s="33"/>
      <c r="CY360" s="33"/>
      <c r="CZ360" s="33"/>
      <c r="DA360" s="33"/>
      <c r="DB360" s="33"/>
      <c r="DC360" s="33"/>
      <c r="DD360" s="33"/>
      <c r="DE360" s="33"/>
      <c r="DF360" s="33"/>
      <c r="DG360" s="33"/>
    </row>
    <row r="361" spans="1:111" hidden="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c r="AY361" s="33"/>
      <c r="AZ361" s="33"/>
      <c r="BA361" s="33"/>
      <c r="BB361" s="33"/>
      <c r="BC361" s="33"/>
      <c r="BD361" s="33"/>
      <c r="BE361" s="33"/>
      <c r="BF361" s="33"/>
      <c r="BG361" s="33"/>
      <c r="BH361" s="33"/>
      <c r="BI361" s="33"/>
      <c r="BJ361" s="33"/>
      <c r="BK361" s="33"/>
      <c r="BL361" s="33"/>
      <c r="BM361" s="33"/>
      <c r="BN361" s="33"/>
      <c r="BO361" s="33"/>
      <c r="BP361" s="33"/>
      <c r="BQ361" s="33"/>
      <c r="BR361" s="33"/>
      <c r="BS361" s="33"/>
      <c r="BT361" s="33"/>
      <c r="BU361" s="33"/>
      <c r="BV361" s="33"/>
      <c r="BW361" s="33"/>
      <c r="BX361" s="33"/>
      <c r="BY361" s="33"/>
      <c r="BZ361" s="33"/>
      <c r="CA361" s="33"/>
      <c r="CB361" s="33"/>
      <c r="CC361" s="33"/>
      <c r="CD361" s="33"/>
      <c r="CE361" s="33"/>
      <c r="CF361" s="33"/>
      <c r="CG361" s="33"/>
      <c r="CH361" s="33"/>
      <c r="CI361" s="33"/>
      <c r="CJ361" s="33"/>
      <c r="CK361" s="33"/>
      <c r="CL361" s="33"/>
      <c r="CM361" s="33"/>
      <c r="CN361" s="33"/>
      <c r="CO361" s="33"/>
      <c r="CP361" s="33"/>
      <c r="CQ361" s="33"/>
      <c r="CR361" s="33"/>
      <c r="CS361" s="33"/>
      <c r="CT361" s="33"/>
      <c r="CU361" s="33"/>
      <c r="CV361" s="33"/>
      <c r="CW361" s="33"/>
      <c r="CX361" s="33"/>
      <c r="CY361" s="33"/>
      <c r="CZ361" s="33"/>
      <c r="DA361" s="33"/>
      <c r="DB361" s="33"/>
      <c r="DC361" s="33"/>
      <c r="DD361" s="33"/>
      <c r="DE361" s="33"/>
      <c r="DF361" s="33"/>
      <c r="DG361" s="33"/>
    </row>
    <row r="362" spans="1:111" hidden="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c r="AY362" s="33"/>
      <c r="AZ362" s="33"/>
      <c r="BA362" s="33"/>
      <c r="BB362" s="33"/>
      <c r="BC362" s="33"/>
      <c r="BD362" s="33"/>
      <c r="BE362" s="33"/>
      <c r="BF362" s="33"/>
      <c r="BG362" s="33"/>
      <c r="BH362" s="33"/>
      <c r="BI362" s="33"/>
      <c r="BJ362" s="33"/>
      <c r="BK362" s="33"/>
      <c r="BL362" s="33"/>
      <c r="BM362" s="33"/>
      <c r="BN362" s="33"/>
      <c r="BO362" s="33"/>
      <c r="BP362" s="33"/>
      <c r="BQ362" s="33"/>
      <c r="BR362" s="33"/>
      <c r="BS362" s="33"/>
      <c r="BT362" s="33"/>
      <c r="BU362" s="33"/>
      <c r="BV362" s="33"/>
      <c r="BW362" s="33"/>
      <c r="BX362" s="33"/>
      <c r="BY362" s="33"/>
      <c r="BZ362" s="33"/>
      <c r="CA362" s="33"/>
      <c r="CB362" s="33"/>
      <c r="CC362" s="33"/>
      <c r="CD362" s="33"/>
      <c r="CE362" s="33"/>
      <c r="CF362" s="33"/>
      <c r="CG362" s="33"/>
      <c r="CH362" s="33"/>
      <c r="CI362" s="33"/>
      <c r="CJ362" s="33"/>
      <c r="CK362" s="33"/>
      <c r="CL362" s="33"/>
      <c r="CM362" s="33"/>
      <c r="CN362" s="33"/>
      <c r="CO362" s="33"/>
      <c r="CP362" s="33"/>
      <c r="CQ362" s="33"/>
      <c r="CR362" s="33"/>
      <c r="CS362" s="33"/>
      <c r="CT362" s="33"/>
      <c r="CU362" s="33"/>
      <c r="CV362" s="33"/>
      <c r="CW362" s="33"/>
      <c r="CX362" s="33"/>
      <c r="CY362" s="33"/>
      <c r="CZ362" s="33"/>
      <c r="DA362" s="33"/>
      <c r="DB362" s="33"/>
      <c r="DC362" s="33"/>
      <c r="DD362" s="33"/>
      <c r="DE362" s="33"/>
      <c r="DF362" s="33"/>
      <c r="DG362" s="33"/>
    </row>
    <row r="363" spans="1:111" hidden="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c r="AY363" s="33"/>
      <c r="AZ363" s="33"/>
      <c r="BA363" s="33"/>
      <c r="BB363" s="33"/>
      <c r="BC363" s="33"/>
      <c r="BD363" s="33"/>
      <c r="BE363" s="33"/>
      <c r="BF363" s="33"/>
      <c r="BG363" s="33"/>
      <c r="BH363" s="33"/>
      <c r="BI363" s="33"/>
      <c r="BJ363" s="33"/>
      <c r="BK363" s="33"/>
      <c r="BL363" s="33"/>
      <c r="BM363" s="33"/>
      <c r="BN363" s="33"/>
      <c r="BO363" s="33"/>
      <c r="BP363" s="33"/>
      <c r="BQ363" s="33"/>
      <c r="BR363" s="33"/>
      <c r="BS363" s="33"/>
      <c r="BT363" s="33"/>
      <c r="BU363" s="33"/>
      <c r="BV363" s="33"/>
      <c r="BW363" s="33"/>
      <c r="BX363" s="33"/>
      <c r="BY363" s="33"/>
      <c r="BZ363" s="33"/>
      <c r="CA363" s="33"/>
      <c r="CB363" s="33"/>
      <c r="CC363" s="33"/>
      <c r="CD363" s="33"/>
      <c r="CE363" s="33"/>
      <c r="CF363" s="33"/>
      <c r="CG363" s="33"/>
      <c r="CH363" s="33"/>
      <c r="CI363" s="33"/>
      <c r="CJ363" s="33"/>
      <c r="CK363" s="33"/>
      <c r="CL363" s="33"/>
      <c r="CM363" s="33"/>
      <c r="CN363" s="33"/>
      <c r="CO363" s="33"/>
      <c r="CP363" s="33"/>
      <c r="CQ363" s="33"/>
      <c r="CR363" s="33"/>
      <c r="CS363" s="33"/>
      <c r="CT363" s="33"/>
      <c r="CU363" s="33"/>
      <c r="CV363" s="33"/>
      <c r="CW363" s="33"/>
      <c r="CX363" s="33"/>
      <c r="CY363" s="33"/>
      <c r="CZ363" s="33"/>
      <c r="DA363" s="33"/>
      <c r="DB363" s="33"/>
      <c r="DC363" s="33"/>
      <c r="DD363" s="33"/>
      <c r="DE363" s="33"/>
      <c r="DF363" s="33"/>
      <c r="DG363" s="33"/>
    </row>
    <row r="364" spans="1:111" hidden="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c r="AY364" s="33"/>
      <c r="AZ364" s="33"/>
      <c r="BA364" s="33"/>
      <c r="BB364" s="33"/>
      <c r="BC364" s="33"/>
      <c r="BD364" s="33"/>
      <c r="BE364" s="33"/>
      <c r="BF364" s="33"/>
      <c r="BG364" s="33"/>
      <c r="BH364" s="33"/>
      <c r="BI364" s="33"/>
      <c r="BJ364" s="33"/>
      <c r="BK364" s="33"/>
      <c r="BL364" s="33"/>
      <c r="BM364" s="33"/>
      <c r="BN364" s="33"/>
      <c r="BO364" s="33"/>
      <c r="BP364" s="33"/>
      <c r="BQ364" s="33"/>
      <c r="BR364" s="33"/>
      <c r="BS364" s="33"/>
      <c r="BT364" s="33"/>
      <c r="BU364" s="33"/>
      <c r="BV364" s="33"/>
      <c r="BW364" s="33"/>
      <c r="BX364" s="33"/>
      <c r="BY364" s="33"/>
      <c r="BZ364" s="33"/>
      <c r="CA364" s="33"/>
      <c r="CB364" s="33"/>
      <c r="CC364" s="33"/>
      <c r="CD364" s="33"/>
      <c r="CE364" s="33"/>
      <c r="CF364" s="33"/>
      <c r="CG364" s="33"/>
      <c r="CH364" s="33"/>
      <c r="CI364" s="33"/>
      <c r="CJ364" s="33"/>
      <c r="CK364" s="33"/>
      <c r="CL364" s="33"/>
      <c r="CM364" s="33"/>
      <c r="CN364" s="33"/>
      <c r="CO364" s="33"/>
      <c r="CP364" s="33"/>
      <c r="CQ364" s="33"/>
      <c r="CR364" s="33"/>
      <c r="CS364" s="33"/>
      <c r="CT364" s="33"/>
      <c r="CU364" s="33"/>
      <c r="CV364" s="33"/>
      <c r="CW364" s="33"/>
      <c r="CX364" s="33"/>
      <c r="CY364" s="33"/>
      <c r="CZ364" s="33"/>
      <c r="DA364" s="33"/>
      <c r="DB364" s="33"/>
      <c r="DC364" s="33"/>
      <c r="DD364" s="33"/>
      <c r="DE364" s="33"/>
      <c r="DF364" s="33"/>
      <c r="DG364" s="33"/>
    </row>
    <row r="365" spans="1:111" hidden="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c r="AY365" s="33"/>
      <c r="AZ365" s="33"/>
      <c r="BA365" s="33"/>
      <c r="BB365" s="33"/>
      <c r="BC365" s="33"/>
      <c r="BD365" s="33"/>
      <c r="BE365" s="33"/>
      <c r="BF365" s="33"/>
      <c r="BG365" s="33"/>
      <c r="BH365" s="33"/>
      <c r="BI365" s="33"/>
      <c r="BJ365" s="33"/>
      <c r="BK365" s="33"/>
      <c r="BL365" s="33"/>
      <c r="BM365" s="33"/>
      <c r="BN365" s="33"/>
      <c r="BO365" s="33"/>
      <c r="BP365" s="33"/>
      <c r="BQ365" s="33"/>
      <c r="BR365" s="33"/>
      <c r="BS365" s="33"/>
      <c r="BT365" s="33"/>
      <c r="BU365" s="33"/>
      <c r="BV365" s="33"/>
      <c r="BW365" s="33"/>
      <c r="BX365" s="33"/>
      <c r="BY365" s="33"/>
      <c r="BZ365" s="33"/>
      <c r="CA365" s="33"/>
      <c r="CB365" s="33"/>
      <c r="CC365" s="33"/>
      <c r="CD365" s="33"/>
      <c r="CE365" s="33"/>
      <c r="CF365" s="33"/>
      <c r="CG365" s="33"/>
      <c r="CH365" s="33"/>
      <c r="CI365" s="33"/>
      <c r="CJ365" s="33"/>
      <c r="CK365" s="33"/>
      <c r="CL365" s="33"/>
      <c r="CM365" s="33"/>
      <c r="CN365" s="33"/>
      <c r="CO365" s="33"/>
      <c r="CP365" s="33"/>
      <c r="CQ365" s="33"/>
      <c r="CR365" s="33"/>
      <c r="CS365" s="33"/>
      <c r="CT365" s="33"/>
      <c r="CU365" s="33"/>
      <c r="CV365" s="33"/>
      <c r="CW365" s="33"/>
      <c r="CX365" s="33"/>
      <c r="CY365" s="33"/>
      <c r="CZ365" s="33"/>
      <c r="DA365" s="33"/>
      <c r="DB365" s="33"/>
      <c r="DC365" s="33"/>
      <c r="DD365" s="33"/>
      <c r="DE365" s="33"/>
      <c r="DF365" s="33"/>
      <c r="DG365" s="33"/>
    </row>
    <row r="366" spans="1:111" hidden="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c r="AY366" s="33"/>
      <c r="AZ366" s="33"/>
      <c r="BA366" s="33"/>
      <c r="BB366" s="33"/>
      <c r="BC366" s="33"/>
      <c r="BD366" s="33"/>
      <c r="BE366" s="33"/>
      <c r="BF366" s="33"/>
      <c r="BG366" s="33"/>
      <c r="BH366" s="33"/>
      <c r="BI366" s="33"/>
      <c r="BJ366" s="33"/>
      <c r="BK366" s="33"/>
      <c r="BL366" s="33"/>
      <c r="BM366" s="33"/>
      <c r="BN366" s="33"/>
      <c r="BO366" s="33"/>
      <c r="BP366" s="33"/>
      <c r="BQ366" s="33"/>
      <c r="BR366" s="33"/>
      <c r="BS366" s="33"/>
      <c r="BT366" s="33"/>
      <c r="BU366" s="33"/>
      <c r="BV366" s="33"/>
      <c r="BW366" s="33"/>
      <c r="BX366" s="33"/>
      <c r="BY366" s="33"/>
      <c r="BZ366" s="33"/>
      <c r="CA366" s="33"/>
      <c r="CB366" s="33"/>
      <c r="CC366" s="33"/>
      <c r="CD366" s="33"/>
      <c r="CE366" s="33"/>
      <c r="CF366" s="33"/>
      <c r="CG366" s="33"/>
      <c r="CH366" s="33"/>
      <c r="CI366" s="33"/>
      <c r="CJ366" s="33"/>
      <c r="CK366" s="33"/>
      <c r="CL366" s="33"/>
      <c r="CM366" s="33"/>
      <c r="CN366" s="33"/>
      <c r="CO366" s="33"/>
      <c r="CP366" s="33"/>
      <c r="CQ366" s="33"/>
      <c r="CR366" s="33"/>
      <c r="CS366" s="33"/>
      <c r="CT366" s="33"/>
      <c r="CU366" s="33"/>
      <c r="CV366" s="33"/>
      <c r="CW366" s="33"/>
      <c r="CX366" s="33"/>
      <c r="CY366" s="33"/>
      <c r="CZ366" s="33"/>
      <c r="DA366" s="33"/>
      <c r="DB366" s="33"/>
      <c r="DC366" s="33"/>
      <c r="DD366" s="33"/>
      <c r="DE366" s="33"/>
      <c r="DF366" s="33"/>
      <c r="DG366" s="33"/>
    </row>
    <row r="367" spans="1:111" hidden="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c r="AY367" s="33"/>
      <c r="AZ367" s="33"/>
      <c r="BA367" s="33"/>
      <c r="BB367" s="33"/>
      <c r="BC367" s="33"/>
      <c r="BD367" s="33"/>
      <c r="BE367" s="33"/>
      <c r="BF367" s="33"/>
      <c r="BG367" s="33"/>
      <c r="BH367" s="33"/>
      <c r="BI367" s="33"/>
      <c r="BJ367" s="33"/>
      <c r="BK367" s="33"/>
      <c r="BL367" s="33"/>
      <c r="BM367" s="33"/>
      <c r="BN367" s="33"/>
      <c r="BO367" s="33"/>
      <c r="BP367" s="33"/>
      <c r="BQ367" s="33"/>
      <c r="BR367" s="33"/>
      <c r="BS367" s="33"/>
      <c r="BT367" s="33"/>
      <c r="BU367" s="33"/>
      <c r="BV367" s="33"/>
      <c r="BW367" s="33"/>
      <c r="BX367" s="33"/>
      <c r="BY367" s="33"/>
      <c r="BZ367" s="33"/>
      <c r="CA367" s="33"/>
      <c r="CB367" s="33"/>
      <c r="CC367" s="33"/>
      <c r="CD367" s="33"/>
      <c r="CE367" s="33"/>
      <c r="CF367" s="33"/>
      <c r="CG367" s="33"/>
      <c r="CH367" s="33"/>
      <c r="CI367" s="33"/>
      <c r="CJ367" s="33"/>
      <c r="CK367" s="33"/>
      <c r="CL367" s="33"/>
      <c r="CM367" s="33"/>
      <c r="CN367" s="33"/>
      <c r="CO367" s="33"/>
      <c r="CP367" s="33"/>
      <c r="CQ367" s="33"/>
      <c r="CR367" s="33"/>
      <c r="CS367" s="33"/>
      <c r="CT367" s="33"/>
      <c r="CU367" s="33"/>
      <c r="CV367" s="33"/>
      <c r="CW367" s="33"/>
      <c r="CX367" s="33"/>
      <c r="CY367" s="33"/>
      <c r="CZ367" s="33"/>
      <c r="DA367" s="33"/>
      <c r="DB367" s="33"/>
      <c r="DC367" s="33"/>
      <c r="DD367" s="33"/>
      <c r="DE367" s="33"/>
      <c r="DF367" s="33"/>
      <c r="DG367" s="33"/>
    </row>
    <row r="368" spans="1:111" hidden="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c r="AY368" s="33"/>
      <c r="AZ368" s="33"/>
      <c r="BA368" s="33"/>
      <c r="BB368" s="33"/>
      <c r="BC368" s="33"/>
      <c r="BD368" s="33"/>
      <c r="BE368" s="33"/>
      <c r="BF368" s="33"/>
      <c r="BG368" s="33"/>
      <c r="BH368" s="33"/>
      <c r="BI368" s="33"/>
      <c r="BJ368" s="33"/>
      <c r="BK368" s="33"/>
      <c r="BL368" s="33"/>
      <c r="BM368" s="33"/>
      <c r="BN368" s="33"/>
      <c r="BO368" s="33"/>
      <c r="BP368" s="33"/>
      <c r="BQ368" s="33"/>
      <c r="BR368" s="33"/>
      <c r="BS368" s="33"/>
      <c r="BT368" s="33"/>
      <c r="BU368" s="33"/>
      <c r="BV368" s="33"/>
      <c r="BW368" s="33"/>
      <c r="BX368" s="33"/>
      <c r="BY368" s="33"/>
      <c r="BZ368" s="33"/>
      <c r="CA368" s="33"/>
      <c r="CB368" s="33"/>
      <c r="CC368" s="33"/>
      <c r="CD368" s="33"/>
      <c r="CE368" s="33"/>
      <c r="CF368" s="33"/>
      <c r="CG368" s="33"/>
      <c r="CH368" s="33"/>
      <c r="CI368" s="33"/>
      <c r="CJ368" s="33"/>
      <c r="CK368" s="33"/>
      <c r="CL368" s="33"/>
      <c r="CM368" s="33"/>
      <c r="CN368" s="33"/>
      <c r="CO368" s="33"/>
      <c r="CP368" s="33"/>
      <c r="CQ368" s="33"/>
      <c r="CR368" s="33"/>
      <c r="CS368" s="33"/>
      <c r="CT368" s="33"/>
      <c r="CU368" s="33"/>
      <c r="CV368" s="33"/>
      <c r="CW368" s="33"/>
      <c r="CX368" s="33"/>
      <c r="CY368" s="33"/>
      <c r="CZ368" s="33"/>
      <c r="DA368" s="33"/>
      <c r="DB368" s="33"/>
      <c r="DC368" s="33"/>
      <c r="DD368" s="33"/>
      <c r="DE368" s="33"/>
      <c r="DF368" s="33"/>
      <c r="DG368" s="33"/>
    </row>
    <row r="369" spans="1:111" hidden="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c r="AY369" s="33"/>
      <c r="AZ369" s="33"/>
      <c r="BA369" s="33"/>
      <c r="BB369" s="33"/>
      <c r="BC369" s="33"/>
      <c r="BD369" s="33"/>
      <c r="BE369" s="33"/>
      <c r="BF369" s="33"/>
      <c r="BG369" s="33"/>
      <c r="BH369" s="33"/>
      <c r="BI369" s="33"/>
      <c r="BJ369" s="33"/>
      <c r="BK369" s="33"/>
      <c r="BL369" s="33"/>
      <c r="BM369" s="33"/>
      <c r="BN369" s="33"/>
      <c r="BO369" s="33"/>
      <c r="BP369" s="33"/>
      <c r="BQ369" s="33"/>
      <c r="BR369" s="33"/>
      <c r="BS369" s="33"/>
      <c r="BT369" s="33"/>
      <c r="BU369" s="33"/>
      <c r="BV369" s="33"/>
      <c r="BW369" s="33"/>
      <c r="BX369" s="33"/>
      <c r="BY369" s="33"/>
      <c r="BZ369" s="33"/>
      <c r="CA369" s="33"/>
      <c r="CB369" s="33"/>
      <c r="CC369" s="33"/>
      <c r="CD369" s="33"/>
      <c r="CE369" s="33"/>
      <c r="CF369" s="33"/>
      <c r="CG369" s="33"/>
      <c r="CH369" s="33"/>
      <c r="CI369" s="33"/>
      <c r="CJ369" s="33"/>
      <c r="CK369" s="33"/>
      <c r="CL369" s="33"/>
      <c r="CM369" s="33"/>
      <c r="CN369" s="33"/>
      <c r="CO369" s="33"/>
      <c r="CP369" s="33"/>
      <c r="CQ369" s="33"/>
      <c r="CR369" s="33"/>
      <c r="CS369" s="33"/>
      <c r="CT369" s="33"/>
      <c r="CU369" s="33"/>
      <c r="CV369" s="33"/>
      <c r="CW369" s="33"/>
      <c r="CX369" s="33"/>
      <c r="CY369" s="33"/>
      <c r="CZ369" s="33"/>
      <c r="DA369" s="33"/>
      <c r="DB369" s="33"/>
      <c r="DC369" s="33"/>
      <c r="DD369" s="33"/>
      <c r="DE369" s="33"/>
      <c r="DF369" s="33"/>
      <c r="DG369" s="33"/>
    </row>
    <row r="370" spans="1:111" hidden="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c r="AY370" s="33"/>
      <c r="AZ370" s="33"/>
      <c r="BA370" s="33"/>
      <c r="BB370" s="33"/>
      <c r="BC370" s="33"/>
      <c r="BD370" s="33"/>
      <c r="BE370" s="33"/>
      <c r="BF370" s="33"/>
      <c r="BG370" s="33"/>
      <c r="BH370" s="33"/>
      <c r="BI370" s="33"/>
      <c r="BJ370" s="33"/>
      <c r="BK370" s="33"/>
      <c r="BL370" s="33"/>
      <c r="BM370" s="33"/>
      <c r="BN370" s="33"/>
      <c r="BO370" s="33"/>
      <c r="BP370" s="33"/>
      <c r="BQ370" s="33"/>
      <c r="BR370" s="33"/>
      <c r="BS370" s="33"/>
      <c r="BT370" s="33"/>
      <c r="BU370" s="33"/>
      <c r="BV370" s="33"/>
      <c r="BW370" s="33"/>
      <c r="BX370" s="33"/>
      <c r="BY370" s="33"/>
      <c r="BZ370" s="33"/>
      <c r="CA370" s="33"/>
      <c r="CB370" s="33"/>
      <c r="CC370" s="33"/>
      <c r="CD370" s="33"/>
      <c r="CE370" s="33"/>
      <c r="CF370" s="33"/>
      <c r="CG370" s="33"/>
      <c r="CH370" s="33"/>
      <c r="CI370" s="33"/>
      <c r="CJ370" s="33"/>
      <c r="CK370" s="33"/>
      <c r="CL370" s="33"/>
      <c r="CM370" s="33"/>
      <c r="CN370" s="33"/>
      <c r="CO370" s="33"/>
      <c r="CP370" s="33"/>
      <c r="CQ370" s="33"/>
      <c r="CR370" s="33"/>
      <c r="CS370" s="33"/>
      <c r="CT370" s="33"/>
      <c r="CU370" s="33"/>
      <c r="CV370" s="33"/>
      <c r="CW370" s="33"/>
      <c r="CX370" s="33"/>
      <c r="CY370" s="33"/>
      <c r="CZ370" s="33"/>
      <c r="DA370" s="33"/>
      <c r="DB370" s="33"/>
      <c r="DC370" s="33"/>
      <c r="DD370" s="33"/>
      <c r="DE370" s="33"/>
      <c r="DF370" s="33"/>
      <c r="DG370" s="33"/>
    </row>
    <row r="371" spans="1:111" hidden="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c r="AY371" s="33"/>
      <c r="AZ371" s="33"/>
      <c r="BA371" s="33"/>
      <c r="BB371" s="33"/>
      <c r="BC371" s="33"/>
      <c r="BD371" s="33"/>
      <c r="BE371" s="33"/>
      <c r="BF371" s="33"/>
      <c r="BG371" s="33"/>
      <c r="BH371" s="33"/>
      <c r="BI371" s="33"/>
      <c r="BJ371" s="33"/>
      <c r="BK371" s="33"/>
      <c r="BL371" s="33"/>
      <c r="BM371" s="33"/>
      <c r="BN371" s="33"/>
      <c r="BO371" s="33"/>
      <c r="BP371" s="33"/>
      <c r="BQ371" s="33"/>
      <c r="BR371" s="33"/>
      <c r="BS371" s="33"/>
      <c r="BT371" s="33"/>
      <c r="BU371" s="33"/>
      <c r="BV371" s="33"/>
      <c r="BW371" s="33"/>
      <c r="BX371" s="33"/>
      <c r="BY371" s="33"/>
      <c r="BZ371" s="33"/>
      <c r="CA371" s="33"/>
      <c r="CB371" s="33"/>
      <c r="CC371" s="33"/>
      <c r="CD371" s="33"/>
      <c r="CE371" s="33"/>
      <c r="CF371" s="33"/>
      <c r="CG371" s="33"/>
      <c r="CH371" s="33"/>
      <c r="CI371" s="33"/>
      <c r="CJ371" s="33"/>
      <c r="CK371" s="33"/>
      <c r="CL371" s="33"/>
      <c r="CM371" s="33"/>
      <c r="CN371" s="33"/>
      <c r="CO371" s="33"/>
      <c r="CP371" s="33"/>
      <c r="CQ371" s="33"/>
      <c r="CR371" s="33"/>
      <c r="CS371" s="33"/>
      <c r="CT371" s="33"/>
      <c r="CU371" s="33"/>
      <c r="CV371" s="33"/>
      <c r="CW371" s="33"/>
      <c r="CX371" s="33"/>
      <c r="CY371" s="33"/>
      <c r="CZ371" s="33"/>
      <c r="DA371" s="33"/>
      <c r="DB371" s="33"/>
      <c r="DC371" s="33"/>
      <c r="DD371" s="33"/>
      <c r="DE371" s="33"/>
      <c r="DF371" s="33"/>
      <c r="DG371" s="33"/>
    </row>
    <row r="372" spans="1:111" hidden="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c r="AY372" s="33"/>
      <c r="AZ372" s="33"/>
      <c r="BA372" s="33"/>
      <c r="BB372" s="33"/>
      <c r="BC372" s="33"/>
      <c r="BD372" s="33"/>
      <c r="BE372" s="33"/>
      <c r="BF372" s="33"/>
      <c r="BG372" s="33"/>
      <c r="BH372" s="33"/>
      <c r="BI372" s="33"/>
      <c r="BJ372" s="33"/>
      <c r="BK372" s="33"/>
      <c r="BL372" s="33"/>
      <c r="BM372" s="33"/>
      <c r="BN372" s="33"/>
      <c r="BO372" s="33"/>
      <c r="BP372" s="33"/>
      <c r="BQ372" s="33"/>
      <c r="BR372" s="33"/>
      <c r="BS372" s="33"/>
      <c r="BT372" s="33"/>
      <c r="BU372" s="33"/>
      <c r="BV372" s="33"/>
      <c r="BW372" s="33"/>
      <c r="BX372" s="33"/>
      <c r="BY372" s="33"/>
      <c r="BZ372" s="33"/>
      <c r="CA372" s="33"/>
      <c r="CB372" s="33"/>
      <c r="CC372" s="33"/>
      <c r="CD372" s="33"/>
      <c r="CE372" s="33"/>
      <c r="CF372" s="33"/>
      <c r="CG372" s="33"/>
      <c r="CH372" s="33"/>
      <c r="CI372" s="33"/>
      <c r="CJ372" s="33"/>
      <c r="CK372" s="33"/>
      <c r="CL372" s="33"/>
      <c r="CM372" s="33"/>
      <c r="CN372" s="33"/>
      <c r="CO372" s="33"/>
      <c r="CP372" s="33"/>
      <c r="CQ372" s="33"/>
      <c r="CR372" s="33"/>
      <c r="CS372" s="33"/>
      <c r="CT372" s="33"/>
      <c r="CU372" s="33"/>
      <c r="CV372" s="33"/>
      <c r="CW372" s="33"/>
      <c r="CX372" s="33"/>
      <c r="CY372" s="33"/>
      <c r="CZ372" s="33"/>
      <c r="DA372" s="33"/>
      <c r="DB372" s="33"/>
      <c r="DC372" s="33"/>
      <c r="DD372" s="33"/>
      <c r="DE372" s="33"/>
      <c r="DF372" s="33"/>
      <c r="DG372" s="33"/>
    </row>
    <row r="373" spans="1:111" hidden="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c r="AY373" s="33"/>
      <c r="AZ373" s="33"/>
      <c r="BA373" s="33"/>
      <c r="BB373" s="33"/>
      <c r="BC373" s="33"/>
      <c r="BD373" s="33"/>
      <c r="BE373" s="33"/>
      <c r="BF373" s="33"/>
      <c r="BG373" s="33"/>
      <c r="BH373" s="33"/>
      <c r="BI373" s="33"/>
      <c r="BJ373" s="33"/>
      <c r="BK373" s="33"/>
      <c r="BL373" s="33"/>
      <c r="BM373" s="33"/>
      <c r="BN373" s="33"/>
      <c r="BO373" s="33"/>
      <c r="BP373" s="33"/>
      <c r="BQ373" s="33"/>
      <c r="BR373" s="33"/>
      <c r="BS373" s="33"/>
      <c r="BT373" s="33"/>
      <c r="BU373" s="33"/>
      <c r="BV373" s="33"/>
      <c r="BW373" s="33"/>
      <c r="BX373" s="33"/>
      <c r="BY373" s="33"/>
      <c r="BZ373" s="33"/>
      <c r="CA373" s="33"/>
      <c r="CB373" s="33"/>
      <c r="CC373" s="33"/>
      <c r="CD373" s="33"/>
      <c r="CE373" s="33"/>
      <c r="CF373" s="33"/>
      <c r="CG373" s="33"/>
      <c r="CH373" s="33"/>
      <c r="CI373" s="33"/>
      <c r="CJ373" s="33"/>
      <c r="CK373" s="33"/>
      <c r="CL373" s="33"/>
      <c r="CM373" s="33"/>
      <c r="CN373" s="33"/>
      <c r="CO373" s="33"/>
      <c r="CP373" s="33"/>
      <c r="CQ373" s="33"/>
      <c r="CR373" s="33"/>
      <c r="CS373" s="33"/>
      <c r="CT373" s="33"/>
      <c r="CU373" s="33"/>
      <c r="CV373" s="33"/>
      <c r="CW373" s="33"/>
      <c r="CX373" s="33"/>
      <c r="CY373" s="33"/>
      <c r="CZ373" s="33"/>
      <c r="DA373" s="33"/>
      <c r="DB373" s="33"/>
      <c r="DC373" s="33"/>
      <c r="DD373" s="33"/>
      <c r="DE373" s="33"/>
      <c r="DF373" s="33"/>
      <c r="DG373" s="33"/>
    </row>
    <row r="374" spans="1:111" hidden="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3"/>
      <c r="CI374" s="33"/>
      <c r="CJ374" s="33"/>
      <c r="CK374" s="33"/>
      <c r="CL374" s="33"/>
      <c r="CM374" s="33"/>
      <c r="CN374" s="33"/>
      <c r="CO374" s="33"/>
      <c r="CP374" s="33"/>
      <c r="CQ374" s="33"/>
      <c r="CR374" s="33"/>
      <c r="CS374" s="33"/>
      <c r="CT374" s="33"/>
      <c r="CU374" s="33"/>
      <c r="CV374" s="33"/>
      <c r="CW374" s="33"/>
      <c r="CX374" s="33"/>
      <c r="CY374" s="33"/>
      <c r="CZ374" s="33"/>
      <c r="DA374" s="33"/>
      <c r="DB374" s="33"/>
      <c r="DC374" s="33"/>
      <c r="DD374" s="33"/>
      <c r="DE374" s="33"/>
      <c r="DF374" s="33"/>
      <c r="DG374" s="33"/>
    </row>
    <row r="375" spans="1:111" hidden="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c r="BO375" s="33"/>
      <c r="BP375" s="33"/>
      <c r="BQ375" s="33"/>
      <c r="BR375" s="33"/>
      <c r="BS375" s="33"/>
      <c r="BT375" s="33"/>
      <c r="BU375" s="33"/>
      <c r="BV375" s="33"/>
      <c r="BW375" s="33"/>
      <c r="BX375" s="33"/>
      <c r="BY375" s="33"/>
      <c r="BZ375" s="33"/>
      <c r="CA375" s="33"/>
      <c r="CB375" s="33"/>
      <c r="CC375" s="33"/>
      <c r="CD375" s="33"/>
      <c r="CE375" s="33"/>
      <c r="CF375" s="33"/>
      <c r="CG375" s="33"/>
      <c r="CH375" s="33"/>
      <c r="CI375" s="33"/>
      <c r="CJ375" s="33"/>
      <c r="CK375" s="33"/>
      <c r="CL375" s="33"/>
      <c r="CM375" s="33"/>
      <c r="CN375" s="33"/>
      <c r="CO375" s="33"/>
      <c r="CP375" s="33"/>
      <c r="CQ375" s="33"/>
      <c r="CR375" s="33"/>
      <c r="CS375" s="33"/>
      <c r="CT375" s="33"/>
      <c r="CU375" s="33"/>
      <c r="CV375" s="33"/>
      <c r="CW375" s="33"/>
      <c r="CX375" s="33"/>
      <c r="CY375" s="33"/>
      <c r="CZ375" s="33"/>
      <c r="DA375" s="33"/>
      <c r="DB375" s="33"/>
      <c r="DC375" s="33"/>
      <c r="DD375" s="33"/>
      <c r="DE375" s="33"/>
      <c r="DF375" s="33"/>
      <c r="DG375" s="33"/>
    </row>
    <row r="376" spans="1:111" hidden="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c r="BO376" s="33"/>
      <c r="BP376" s="33"/>
      <c r="BQ376" s="33"/>
      <c r="BR376" s="33"/>
      <c r="BS376" s="33"/>
      <c r="BT376" s="33"/>
      <c r="BU376" s="33"/>
      <c r="BV376" s="33"/>
      <c r="BW376" s="33"/>
      <c r="BX376" s="33"/>
      <c r="BY376" s="33"/>
      <c r="BZ376" s="33"/>
      <c r="CA376" s="33"/>
      <c r="CB376" s="33"/>
      <c r="CC376" s="33"/>
      <c r="CD376" s="33"/>
      <c r="CE376" s="33"/>
      <c r="CF376" s="33"/>
      <c r="CG376" s="33"/>
      <c r="CH376" s="33"/>
      <c r="CI376" s="33"/>
      <c r="CJ376" s="33"/>
      <c r="CK376" s="33"/>
      <c r="CL376" s="33"/>
      <c r="CM376" s="33"/>
      <c r="CN376" s="33"/>
      <c r="CO376" s="33"/>
      <c r="CP376" s="33"/>
      <c r="CQ376" s="33"/>
      <c r="CR376" s="33"/>
      <c r="CS376" s="33"/>
      <c r="CT376" s="33"/>
      <c r="CU376" s="33"/>
      <c r="CV376" s="33"/>
      <c r="CW376" s="33"/>
      <c r="CX376" s="33"/>
      <c r="CY376" s="33"/>
      <c r="CZ376" s="33"/>
      <c r="DA376" s="33"/>
      <c r="DB376" s="33"/>
      <c r="DC376" s="33"/>
      <c r="DD376" s="33"/>
      <c r="DE376" s="33"/>
      <c r="DF376" s="33"/>
      <c r="DG376" s="33"/>
    </row>
    <row r="377" spans="1:111" hidden="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c r="BO377" s="33"/>
      <c r="BP377" s="33"/>
      <c r="BQ377" s="33"/>
      <c r="BR377" s="33"/>
      <c r="BS377" s="33"/>
      <c r="BT377" s="33"/>
      <c r="BU377" s="33"/>
      <c r="BV377" s="33"/>
      <c r="BW377" s="33"/>
      <c r="BX377" s="33"/>
      <c r="BY377" s="33"/>
      <c r="BZ377" s="33"/>
      <c r="CA377" s="33"/>
      <c r="CB377" s="33"/>
      <c r="CC377" s="33"/>
      <c r="CD377" s="33"/>
      <c r="CE377" s="33"/>
      <c r="CF377" s="33"/>
      <c r="CG377" s="33"/>
      <c r="CH377" s="33"/>
      <c r="CI377" s="33"/>
      <c r="CJ377" s="33"/>
      <c r="CK377" s="33"/>
      <c r="CL377" s="33"/>
      <c r="CM377" s="33"/>
      <c r="CN377" s="33"/>
      <c r="CO377" s="33"/>
      <c r="CP377" s="33"/>
      <c r="CQ377" s="33"/>
      <c r="CR377" s="33"/>
      <c r="CS377" s="33"/>
      <c r="CT377" s="33"/>
      <c r="CU377" s="33"/>
      <c r="CV377" s="33"/>
      <c r="CW377" s="33"/>
      <c r="CX377" s="33"/>
      <c r="CY377" s="33"/>
      <c r="CZ377" s="33"/>
      <c r="DA377" s="33"/>
      <c r="DB377" s="33"/>
      <c r="DC377" s="33"/>
      <c r="DD377" s="33"/>
      <c r="DE377" s="33"/>
      <c r="DF377" s="33"/>
      <c r="DG377" s="33"/>
    </row>
    <row r="378" spans="1:111" hidden="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c r="CW378" s="33"/>
      <c r="CX378" s="33"/>
      <c r="CY378" s="33"/>
      <c r="CZ378" s="33"/>
      <c r="DA378" s="33"/>
      <c r="DB378" s="33"/>
      <c r="DC378" s="33"/>
      <c r="DD378" s="33"/>
      <c r="DE378" s="33"/>
      <c r="DF378" s="33"/>
      <c r="DG378" s="33"/>
    </row>
    <row r="379" spans="1:111" hidden="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c r="BO379" s="33"/>
      <c r="BP379" s="33"/>
      <c r="BQ379" s="33"/>
      <c r="BR379" s="33"/>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33"/>
      <c r="CP379" s="33"/>
      <c r="CQ379" s="33"/>
      <c r="CR379" s="33"/>
      <c r="CS379" s="33"/>
      <c r="CT379" s="33"/>
      <c r="CU379" s="33"/>
      <c r="CV379" s="33"/>
      <c r="CW379" s="33"/>
      <c r="CX379" s="33"/>
      <c r="CY379" s="33"/>
      <c r="CZ379" s="33"/>
      <c r="DA379" s="33"/>
      <c r="DB379" s="33"/>
      <c r="DC379" s="33"/>
      <c r="DD379" s="33"/>
      <c r="DE379" s="33"/>
      <c r="DF379" s="33"/>
      <c r="DG379" s="33"/>
    </row>
    <row r="380" spans="1:111" hidden="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c r="CW380" s="33"/>
      <c r="CX380" s="33"/>
      <c r="CY380" s="33"/>
      <c r="CZ380" s="33"/>
      <c r="DA380" s="33"/>
      <c r="DB380" s="33"/>
      <c r="DC380" s="33"/>
      <c r="DD380" s="33"/>
      <c r="DE380" s="33"/>
      <c r="DF380" s="33"/>
      <c r="DG380" s="33"/>
    </row>
    <row r="381" spans="1:111" hidden="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33"/>
      <c r="BO381" s="33"/>
      <c r="BP381" s="33"/>
      <c r="BQ381" s="33"/>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c r="CW381" s="33"/>
      <c r="CX381" s="33"/>
      <c r="CY381" s="33"/>
      <c r="CZ381" s="33"/>
      <c r="DA381" s="33"/>
      <c r="DB381" s="33"/>
      <c r="DC381" s="33"/>
      <c r="DD381" s="33"/>
      <c r="DE381" s="33"/>
      <c r="DF381" s="33"/>
      <c r="DG381" s="33"/>
    </row>
    <row r="382" spans="1:111" hidden="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33"/>
      <c r="BO382" s="33"/>
      <c r="BP382" s="33"/>
      <c r="BQ382" s="33"/>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c r="CW382" s="33"/>
      <c r="CX382" s="33"/>
      <c r="CY382" s="33"/>
      <c r="CZ382" s="33"/>
      <c r="DA382" s="33"/>
      <c r="DB382" s="33"/>
      <c r="DC382" s="33"/>
      <c r="DD382" s="33"/>
      <c r="DE382" s="33"/>
      <c r="DF382" s="33"/>
      <c r="DG382" s="33"/>
    </row>
    <row r="383" spans="1:111" hidden="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33"/>
      <c r="BO383" s="33"/>
      <c r="BP383" s="33"/>
      <c r="BQ383" s="33"/>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c r="CW383" s="33"/>
      <c r="CX383" s="33"/>
      <c r="CY383" s="33"/>
      <c r="CZ383" s="33"/>
      <c r="DA383" s="33"/>
      <c r="DB383" s="33"/>
      <c r="DC383" s="33"/>
      <c r="DD383" s="33"/>
      <c r="DE383" s="33"/>
      <c r="DF383" s="33"/>
      <c r="DG383" s="33"/>
    </row>
    <row r="384" spans="1:111" hidden="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c r="AY384" s="33"/>
      <c r="AZ384" s="33"/>
      <c r="BA384" s="33"/>
      <c r="BB384" s="33"/>
      <c r="BC384" s="33"/>
      <c r="BD384" s="33"/>
      <c r="BE384" s="33"/>
      <c r="BF384" s="33"/>
      <c r="BG384" s="33"/>
      <c r="BH384" s="33"/>
      <c r="BI384" s="33"/>
      <c r="BJ384" s="33"/>
      <c r="BK384" s="33"/>
      <c r="BL384" s="33"/>
      <c r="BM384" s="33"/>
      <c r="BN384" s="33"/>
      <c r="BO384" s="33"/>
      <c r="BP384" s="33"/>
      <c r="BQ384" s="33"/>
      <c r="BR384" s="33"/>
      <c r="BS384" s="33"/>
      <c r="BT384" s="33"/>
      <c r="BU384" s="33"/>
      <c r="BV384" s="33"/>
      <c r="BW384" s="33"/>
      <c r="BX384" s="33"/>
      <c r="BY384" s="33"/>
      <c r="BZ384" s="33"/>
      <c r="CA384" s="33"/>
      <c r="CB384" s="33"/>
      <c r="CC384" s="33"/>
      <c r="CD384" s="33"/>
      <c r="CE384" s="33"/>
      <c r="CF384" s="33"/>
      <c r="CG384" s="33"/>
      <c r="CH384" s="33"/>
      <c r="CI384" s="33"/>
      <c r="CJ384" s="33"/>
      <c r="CK384" s="33"/>
      <c r="CL384" s="33"/>
      <c r="CM384" s="33"/>
      <c r="CN384" s="33"/>
      <c r="CO384" s="33"/>
      <c r="CP384" s="33"/>
      <c r="CQ384" s="33"/>
      <c r="CR384" s="33"/>
      <c r="CS384" s="33"/>
      <c r="CT384" s="33"/>
      <c r="CU384" s="33"/>
      <c r="CV384" s="33"/>
      <c r="CW384" s="33"/>
      <c r="CX384" s="33"/>
      <c r="CY384" s="33"/>
      <c r="CZ384" s="33"/>
      <c r="DA384" s="33"/>
      <c r="DB384" s="33"/>
      <c r="DC384" s="33"/>
      <c r="DD384" s="33"/>
      <c r="DE384" s="33"/>
      <c r="DF384" s="33"/>
      <c r="DG384" s="33"/>
    </row>
    <row r="385" spans="1:111" hidden="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c r="AY385" s="33"/>
      <c r="AZ385" s="33"/>
      <c r="BA385" s="33"/>
      <c r="BB385" s="33"/>
      <c r="BC385" s="33"/>
      <c r="BD385" s="33"/>
      <c r="BE385" s="33"/>
      <c r="BF385" s="33"/>
      <c r="BG385" s="33"/>
      <c r="BH385" s="33"/>
      <c r="BI385" s="33"/>
      <c r="BJ385" s="33"/>
      <c r="BK385" s="33"/>
      <c r="BL385" s="33"/>
      <c r="BM385" s="33"/>
      <c r="BN385" s="33"/>
      <c r="BO385" s="33"/>
      <c r="BP385" s="33"/>
      <c r="BQ385" s="33"/>
      <c r="BR385" s="33"/>
      <c r="BS385" s="33"/>
      <c r="BT385" s="33"/>
      <c r="BU385" s="33"/>
      <c r="BV385" s="33"/>
      <c r="BW385" s="33"/>
      <c r="BX385" s="33"/>
      <c r="BY385" s="33"/>
      <c r="BZ385" s="33"/>
      <c r="CA385" s="33"/>
      <c r="CB385" s="33"/>
      <c r="CC385" s="33"/>
      <c r="CD385" s="33"/>
      <c r="CE385" s="33"/>
      <c r="CF385" s="33"/>
      <c r="CG385" s="33"/>
      <c r="CH385" s="33"/>
      <c r="CI385" s="33"/>
      <c r="CJ385" s="33"/>
      <c r="CK385" s="33"/>
      <c r="CL385" s="33"/>
      <c r="CM385" s="33"/>
      <c r="CN385" s="33"/>
      <c r="CO385" s="33"/>
      <c r="CP385" s="33"/>
      <c r="CQ385" s="33"/>
      <c r="CR385" s="33"/>
      <c r="CS385" s="33"/>
      <c r="CT385" s="33"/>
      <c r="CU385" s="33"/>
      <c r="CV385" s="33"/>
      <c r="CW385" s="33"/>
      <c r="CX385" s="33"/>
      <c r="CY385" s="33"/>
      <c r="CZ385" s="33"/>
      <c r="DA385" s="33"/>
      <c r="DB385" s="33"/>
      <c r="DC385" s="33"/>
      <c r="DD385" s="33"/>
      <c r="DE385" s="33"/>
      <c r="DF385" s="33"/>
      <c r="DG385" s="33"/>
    </row>
    <row r="386" spans="1:111" hidden="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c r="AY386" s="33"/>
      <c r="AZ386" s="33"/>
      <c r="BA386" s="33"/>
      <c r="BB386" s="33"/>
      <c r="BC386" s="33"/>
      <c r="BD386" s="33"/>
      <c r="BE386" s="33"/>
      <c r="BF386" s="33"/>
      <c r="BG386" s="33"/>
      <c r="BH386" s="33"/>
      <c r="BI386" s="33"/>
      <c r="BJ386" s="33"/>
      <c r="BK386" s="33"/>
      <c r="BL386" s="33"/>
      <c r="BM386" s="33"/>
      <c r="BN386" s="33"/>
      <c r="BO386" s="33"/>
      <c r="BP386" s="33"/>
      <c r="BQ386" s="33"/>
      <c r="BR386" s="33"/>
      <c r="BS386" s="33"/>
      <c r="BT386" s="33"/>
      <c r="BU386" s="33"/>
      <c r="BV386" s="33"/>
      <c r="BW386" s="33"/>
      <c r="BX386" s="33"/>
      <c r="BY386" s="33"/>
      <c r="BZ386" s="33"/>
      <c r="CA386" s="33"/>
      <c r="CB386" s="33"/>
      <c r="CC386" s="33"/>
      <c r="CD386" s="33"/>
      <c r="CE386" s="33"/>
      <c r="CF386" s="33"/>
      <c r="CG386" s="33"/>
      <c r="CH386" s="33"/>
      <c r="CI386" s="33"/>
      <c r="CJ386" s="33"/>
      <c r="CK386" s="33"/>
      <c r="CL386" s="33"/>
      <c r="CM386" s="33"/>
      <c r="CN386" s="33"/>
      <c r="CO386" s="33"/>
      <c r="CP386" s="33"/>
      <c r="CQ386" s="33"/>
      <c r="CR386" s="33"/>
      <c r="CS386" s="33"/>
      <c r="CT386" s="33"/>
      <c r="CU386" s="33"/>
      <c r="CV386" s="33"/>
      <c r="CW386" s="33"/>
      <c r="CX386" s="33"/>
      <c r="CY386" s="33"/>
      <c r="CZ386" s="33"/>
      <c r="DA386" s="33"/>
      <c r="DB386" s="33"/>
      <c r="DC386" s="33"/>
      <c r="DD386" s="33"/>
      <c r="DE386" s="33"/>
      <c r="DF386" s="33"/>
      <c r="DG386" s="33"/>
    </row>
    <row r="387" spans="1:111" hidden="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c r="BO387" s="33"/>
      <c r="BP387" s="33"/>
      <c r="BQ387" s="33"/>
      <c r="BR387" s="33"/>
      <c r="BS387" s="33"/>
      <c r="BT387" s="33"/>
      <c r="BU387" s="33"/>
      <c r="BV387" s="33"/>
      <c r="BW387" s="33"/>
      <c r="BX387" s="33"/>
      <c r="BY387" s="33"/>
      <c r="BZ387" s="33"/>
      <c r="CA387" s="33"/>
      <c r="CB387" s="33"/>
      <c r="CC387" s="33"/>
      <c r="CD387" s="33"/>
      <c r="CE387" s="33"/>
      <c r="CF387" s="33"/>
      <c r="CG387" s="33"/>
      <c r="CH387" s="33"/>
      <c r="CI387" s="33"/>
      <c r="CJ387" s="33"/>
      <c r="CK387" s="33"/>
      <c r="CL387" s="33"/>
      <c r="CM387" s="33"/>
      <c r="CN387" s="33"/>
      <c r="CO387" s="33"/>
      <c r="CP387" s="33"/>
      <c r="CQ387" s="33"/>
      <c r="CR387" s="33"/>
      <c r="CS387" s="33"/>
      <c r="CT387" s="33"/>
      <c r="CU387" s="33"/>
      <c r="CV387" s="33"/>
      <c r="CW387" s="33"/>
      <c r="CX387" s="33"/>
      <c r="CY387" s="33"/>
      <c r="CZ387" s="33"/>
      <c r="DA387" s="33"/>
      <c r="DB387" s="33"/>
      <c r="DC387" s="33"/>
      <c r="DD387" s="33"/>
      <c r="DE387" s="33"/>
      <c r="DF387" s="33"/>
      <c r="DG387" s="33"/>
    </row>
    <row r="388" spans="1:111" hidden="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c r="BO388" s="33"/>
      <c r="BP388" s="33"/>
      <c r="BQ388" s="33"/>
      <c r="BR388" s="33"/>
      <c r="BS388" s="33"/>
      <c r="BT388" s="33"/>
      <c r="BU388" s="33"/>
      <c r="BV388" s="33"/>
      <c r="BW388" s="33"/>
      <c r="BX388" s="33"/>
      <c r="BY388" s="33"/>
      <c r="BZ388" s="33"/>
      <c r="CA388" s="33"/>
      <c r="CB388" s="33"/>
      <c r="CC388" s="33"/>
      <c r="CD388" s="33"/>
      <c r="CE388" s="33"/>
      <c r="CF388" s="33"/>
      <c r="CG388" s="33"/>
      <c r="CH388" s="33"/>
      <c r="CI388" s="33"/>
      <c r="CJ388" s="33"/>
      <c r="CK388" s="33"/>
      <c r="CL388" s="33"/>
      <c r="CM388" s="33"/>
      <c r="CN388" s="33"/>
      <c r="CO388" s="33"/>
      <c r="CP388" s="33"/>
      <c r="CQ388" s="33"/>
      <c r="CR388" s="33"/>
      <c r="CS388" s="33"/>
      <c r="CT388" s="33"/>
      <c r="CU388" s="33"/>
      <c r="CV388" s="33"/>
      <c r="CW388" s="33"/>
      <c r="CX388" s="33"/>
      <c r="CY388" s="33"/>
      <c r="CZ388" s="33"/>
      <c r="DA388" s="33"/>
      <c r="DB388" s="33"/>
      <c r="DC388" s="33"/>
      <c r="DD388" s="33"/>
      <c r="DE388" s="33"/>
      <c r="DF388" s="33"/>
      <c r="DG388" s="33"/>
    </row>
    <row r="389" spans="1:111" hidden="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33"/>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33"/>
      <c r="CP389" s="33"/>
      <c r="CQ389" s="33"/>
      <c r="CR389" s="33"/>
      <c r="CS389" s="33"/>
      <c r="CT389" s="33"/>
      <c r="CU389" s="33"/>
      <c r="CV389" s="33"/>
      <c r="CW389" s="33"/>
      <c r="CX389" s="33"/>
      <c r="CY389" s="33"/>
      <c r="CZ389" s="33"/>
      <c r="DA389" s="33"/>
      <c r="DB389" s="33"/>
      <c r="DC389" s="33"/>
      <c r="DD389" s="33"/>
      <c r="DE389" s="33"/>
      <c r="DF389" s="33"/>
      <c r="DG389" s="33"/>
    </row>
  </sheetData>
  <sheetProtection sheet="1" objects="1" scenarios="1" selectLockedCells="1"/>
  <customSheetViews>
    <customSheetView guid="{1CEC71CB-DC87-4065-91A5-116B4A83B718}">
      <selection activeCell="B9" sqref="B9:I43"/>
    </customSheetView>
  </customSheetViews>
  <mergeCells count="5">
    <mergeCell ref="B4:I4"/>
    <mergeCell ref="B6:I6"/>
    <mergeCell ref="B9:I43"/>
    <mergeCell ref="A1:J1"/>
    <mergeCell ref="B7:I7"/>
  </mergeCells>
  <pageMargins left="0.7" right="0.7" top="0.78740157499999996" bottom="0.78740157499999996"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B2" sqref="B2"/>
    </sheetView>
  </sheetViews>
  <sheetFormatPr baseColWidth="10" defaultColWidth="0" defaultRowHeight="15" zeroHeight="1"/>
  <cols>
    <col min="1" max="1" width="12.85546875" style="12" customWidth="1"/>
    <col min="2" max="6" width="25.7109375" customWidth="1"/>
    <col min="7" max="7" width="16" style="12" hidden="1" customWidth="1"/>
    <col min="8" max="16384" width="11.42578125" hidden="1"/>
  </cols>
  <sheetData>
    <row r="1" spans="2:6">
      <c r="B1" s="12"/>
      <c r="C1" s="12"/>
      <c r="D1" s="12"/>
      <c r="E1" s="12"/>
      <c r="F1" s="12"/>
    </row>
    <row r="2" spans="2:6" s="12" customFormat="1" ht="45" customHeight="1" thickBot="1">
      <c r="B2" s="102" t="s">
        <v>209</v>
      </c>
    </row>
    <row r="3" spans="2:6" ht="45" customHeight="1" thickBot="1">
      <c r="B3" s="66" t="s">
        <v>159</v>
      </c>
      <c r="C3" s="243" t="s">
        <v>160</v>
      </c>
      <c r="D3" s="244"/>
      <c r="E3" s="245"/>
      <c r="F3" s="51"/>
    </row>
    <row r="4" spans="2:6" ht="45" customHeight="1" thickTop="1" thickBot="1">
      <c r="B4" s="67"/>
      <c r="C4" s="68" t="s">
        <v>10</v>
      </c>
      <c r="D4" s="68" t="s">
        <v>9</v>
      </c>
      <c r="E4" s="68" t="s">
        <v>8</v>
      </c>
      <c r="F4" s="52"/>
    </row>
    <row r="5" spans="2:6" ht="45" customHeight="1" thickBot="1">
      <c r="B5" s="69" t="s">
        <v>16</v>
      </c>
      <c r="C5" s="70" t="s">
        <v>161</v>
      </c>
      <c r="D5" s="70" t="s">
        <v>162</v>
      </c>
      <c r="E5" s="70" t="s">
        <v>163</v>
      </c>
      <c r="F5" s="53"/>
    </row>
    <row r="6" spans="2:6" ht="45" customHeight="1" thickBot="1">
      <c r="B6" s="69" t="s">
        <v>120</v>
      </c>
      <c r="C6" s="71" t="s">
        <v>164</v>
      </c>
      <c r="D6" s="71" t="s">
        <v>165</v>
      </c>
      <c r="E6" s="71" t="s">
        <v>166</v>
      </c>
      <c r="F6" s="53"/>
    </row>
    <row r="7" spans="2:6" ht="45" customHeight="1" thickBot="1">
      <c r="B7" s="69" t="s">
        <v>167</v>
      </c>
      <c r="C7" s="70" t="s">
        <v>168</v>
      </c>
      <c r="D7" s="70" t="s">
        <v>199</v>
      </c>
      <c r="E7" s="70" t="s">
        <v>200</v>
      </c>
      <c r="F7" s="53"/>
    </row>
    <row r="8" spans="2:6" ht="45" customHeight="1" thickBot="1">
      <c r="B8" s="69" t="s">
        <v>17</v>
      </c>
      <c r="C8" s="71" t="s">
        <v>169</v>
      </c>
      <c r="D8" s="71" t="s">
        <v>170</v>
      </c>
      <c r="E8" s="71" t="s">
        <v>171</v>
      </c>
      <c r="F8" s="53"/>
    </row>
    <row r="9" spans="2:6" ht="45" customHeight="1" thickBot="1">
      <c r="B9" s="69" t="s">
        <v>36</v>
      </c>
      <c r="C9" s="70" t="s">
        <v>172</v>
      </c>
      <c r="D9" s="70" t="s">
        <v>173</v>
      </c>
      <c r="E9" s="70" t="s">
        <v>174</v>
      </c>
      <c r="F9" s="53"/>
    </row>
    <row r="10" spans="2:6" ht="45" customHeight="1" thickBot="1">
      <c r="B10" s="69" t="s">
        <v>175</v>
      </c>
      <c r="C10" s="71" t="s">
        <v>201</v>
      </c>
      <c r="D10" s="71" t="s">
        <v>176</v>
      </c>
      <c r="E10" s="71" t="s">
        <v>201</v>
      </c>
      <c r="F10" s="54"/>
    </row>
    <row r="11" spans="2:6" ht="45" customHeight="1" thickBot="1">
      <c r="B11" s="69" t="s">
        <v>177</v>
      </c>
      <c r="C11" s="71" t="s">
        <v>201</v>
      </c>
      <c r="D11" s="70" t="s">
        <v>178</v>
      </c>
      <c r="E11" s="70" t="s">
        <v>179</v>
      </c>
      <c r="F11" s="53"/>
    </row>
    <row r="12" spans="2:6" ht="45" customHeight="1" thickBot="1">
      <c r="B12" s="69" t="s">
        <v>180</v>
      </c>
      <c r="C12" s="71" t="s">
        <v>201</v>
      </c>
      <c r="D12" s="71" t="s">
        <v>181</v>
      </c>
      <c r="E12" s="71" t="s">
        <v>182</v>
      </c>
      <c r="F12" s="53"/>
    </row>
    <row r="13" spans="2:6" s="12" customFormat="1" ht="45" customHeight="1"/>
  </sheetData>
  <sheetProtection sheet="1" objects="1" scenarios="1"/>
  <mergeCells count="1">
    <mergeCell ref="C3:E3"/>
  </mergeCells>
  <pageMargins left="0.7" right="0.7" top="0.78740157499999996" bottom="0.78740157499999996"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zoomScaleNormal="100" workbookViewId="0">
      <selection activeCell="B3" sqref="B3:B5"/>
    </sheetView>
  </sheetViews>
  <sheetFormatPr baseColWidth="10" defaultColWidth="0" defaultRowHeight="15" zeroHeight="1"/>
  <cols>
    <col min="1" max="1" width="11.42578125" style="12" customWidth="1"/>
    <col min="2" max="2" width="24.42578125" style="10" customWidth="1"/>
    <col min="3" max="3" width="19" customWidth="1"/>
    <col min="4" max="4" width="20.5703125" customWidth="1"/>
    <col min="5" max="5" width="21.7109375" customWidth="1"/>
    <col min="6" max="6" width="25.5703125" customWidth="1"/>
    <col min="7" max="7" width="24.28515625" customWidth="1"/>
    <col min="8" max="8" width="11.42578125" customWidth="1"/>
    <col min="9" max="25" width="0" hidden="1" customWidth="1"/>
    <col min="26" max="16384" width="11.42578125" hidden="1"/>
  </cols>
  <sheetData>
    <row r="1" spans="1:25">
      <c r="B1" s="12"/>
      <c r="C1" s="12"/>
      <c r="D1" s="12"/>
      <c r="E1" s="12"/>
      <c r="F1" s="12"/>
      <c r="G1" s="12"/>
      <c r="H1" s="12"/>
    </row>
    <row r="2" spans="1:25" ht="25.5" customHeight="1">
      <c r="B2" s="103" t="s">
        <v>208</v>
      </c>
      <c r="C2" s="36"/>
      <c r="D2" s="36"/>
      <c r="E2" s="36"/>
      <c r="F2" s="36"/>
      <c r="G2" s="36"/>
      <c r="H2" s="12"/>
      <c r="I2" s="1"/>
      <c r="J2" s="1"/>
      <c r="K2" s="1"/>
      <c r="L2" s="1"/>
      <c r="M2" s="1"/>
      <c r="N2" s="1"/>
      <c r="O2" s="1"/>
      <c r="P2" s="1"/>
      <c r="Q2" s="1"/>
      <c r="R2" s="1"/>
      <c r="S2" s="1"/>
      <c r="T2" s="1"/>
      <c r="U2" s="1"/>
      <c r="V2" s="1"/>
      <c r="W2" s="1"/>
      <c r="X2" s="1"/>
      <c r="Y2" s="1"/>
    </row>
    <row r="3" spans="1:25">
      <c r="B3" s="247" t="s">
        <v>43</v>
      </c>
      <c r="C3" s="178" t="s">
        <v>44</v>
      </c>
      <c r="D3" s="246"/>
      <c r="E3" s="246"/>
      <c r="F3" s="246"/>
      <c r="G3" s="179"/>
      <c r="H3" s="12"/>
      <c r="I3" s="1"/>
      <c r="J3" s="1"/>
      <c r="K3" s="1"/>
      <c r="L3" s="1"/>
      <c r="M3" s="1"/>
      <c r="N3" s="1"/>
      <c r="O3" s="1"/>
      <c r="P3" s="1"/>
      <c r="Q3" s="1"/>
      <c r="R3" s="1"/>
      <c r="S3" s="1"/>
      <c r="T3" s="1"/>
      <c r="U3" s="1"/>
      <c r="V3" s="1"/>
      <c r="W3" s="1"/>
      <c r="X3" s="1"/>
      <c r="Y3" s="1"/>
    </row>
    <row r="4" spans="1:25">
      <c r="B4" s="247"/>
      <c r="C4" s="23">
        <v>1</v>
      </c>
      <c r="D4" s="23">
        <v>2</v>
      </c>
      <c r="E4" s="23">
        <v>3</v>
      </c>
      <c r="F4" s="23">
        <v>4</v>
      </c>
      <c r="G4" s="23">
        <v>5</v>
      </c>
      <c r="H4" s="12"/>
      <c r="I4" s="1"/>
      <c r="J4" s="1"/>
      <c r="K4" s="1"/>
      <c r="L4" s="1"/>
      <c r="M4" s="1"/>
      <c r="N4" s="1"/>
      <c r="O4" s="1"/>
      <c r="P4" s="1"/>
      <c r="Q4" s="1"/>
      <c r="R4" s="1"/>
      <c r="S4" s="1"/>
      <c r="T4" s="1"/>
      <c r="U4" s="1"/>
      <c r="V4" s="1"/>
      <c r="W4" s="1"/>
      <c r="X4" s="1"/>
      <c r="Y4" s="1"/>
    </row>
    <row r="5" spans="1:25">
      <c r="B5" s="247"/>
      <c r="C5" s="23" t="s">
        <v>26</v>
      </c>
      <c r="D5" s="23" t="s">
        <v>14</v>
      </c>
      <c r="E5" s="23" t="s">
        <v>9</v>
      </c>
      <c r="F5" s="23" t="s">
        <v>27</v>
      </c>
      <c r="G5" s="23" t="s">
        <v>28</v>
      </c>
      <c r="H5" s="12"/>
      <c r="I5" s="1"/>
      <c r="J5" s="1"/>
      <c r="K5" s="1"/>
      <c r="L5" s="1"/>
      <c r="M5" s="1"/>
      <c r="N5" s="1"/>
      <c r="O5" s="1"/>
      <c r="P5" s="1"/>
      <c r="Q5" s="1"/>
      <c r="R5" s="1"/>
      <c r="S5" s="1"/>
      <c r="T5" s="1"/>
      <c r="U5" s="1"/>
      <c r="V5" s="1"/>
      <c r="W5" s="1"/>
      <c r="X5" s="1"/>
      <c r="Y5" s="1"/>
    </row>
    <row r="6" spans="1:25" ht="133.5" customHeight="1">
      <c r="B6" s="23" t="s">
        <v>45</v>
      </c>
      <c r="C6" s="34" t="s">
        <v>46</v>
      </c>
      <c r="D6" s="34" t="s">
        <v>47</v>
      </c>
      <c r="E6" s="34" t="s">
        <v>48</v>
      </c>
      <c r="F6" s="34" t="s">
        <v>49</v>
      </c>
      <c r="G6" s="34" t="s">
        <v>50</v>
      </c>
      <c r="H6" s="12"/>
      <c r="I6" s="1"/>
      <c r="J6" s="1"/>
      <c r="K6" s="1"/>
      <c r="L6" s="1"/>
      <c r="M6" s="1"/>
      <c r="N6" s="1"/>
      <c r="O6" s="1"/>
      <c r="P6" s="1"/>
      <c r="Q6" s="1"/>
      <c r="R6" s="1"/>
      <c r="S6" s="1"/>
      <c r="T6" s="1"/>
      <c r="U6" s="1"/>
      <c r="V6" s="1"/>
      <c r="W6" s="1"/>
      <c r="X6" s="1"/>
      <c r="Y6" s="1"/>
    </row>
    <row r="7" spans="1:25" ht="66.75" customHeight="1">
      <c r="B7" s="23" t="s">
        <v>51</v>
      </c>
      <c r="C7" s="34" t="s">
        <v>52</v>
      </c>
      <c r="D7" s="34" t="s">
        <v>53</v>
      </c>
      <c r="E7" s="34" t="s">
        <v>54</v>
      </c>
      <c r="F7" s="34" t="s">
        <v>55</v>
      </c>
      <c r="G7" s="34" t="s">
        <v>56</v>
      </c>
      <c r="H7" s="12"/>
      <c r="I7" s="1"/>
      <c r="J7" s="1"/>
      <c r="K7" s="1"/>
      <c r="L7" s="1"/>
      <c r="M7" s="1"/>
      <c r="N7" s="1"/>
      <c r="O7" s="1"/>
      <c r="P7" s="1"/>
      <c r="Q7" s="1"/>
      <c r="R7" s="1"/>
      <c r="S7" s="1"/>
      <c r="T7" s="1"/>
      <c r="U7" s="1"/>
      <c r="V7" s="1"/>
      <c r="W7" s="1"/>
      <c r="X7" s="1"/>
      <c r="Y7" s="1"/>
    </row>
    <row r="8" spans="1:25" ht="127.5" customHeight="1">
      <c r="B8" s="23" t="s">
        <v>57</v>
      </c>
      <c r="C8" s="34" t="s">
        <v>58</v>
      </c>
      <c r="D8" s="34" t="s">
        <v>59</v>
      </c>
      <c r="E8" s="34" t="s">
        <v>60</v>
      </c>
      <c r="F8" s="34" t="s">
        <v>61</v>
      </c>
      <c r="G8" s="34" t="s">
        <v>62</v>
      </c>
      <c r="H8" s="12"/>
      <c r="I8" s="1"/>
      <c r="J8" s="1"/>
      <c r="K8" s="1"/>
      <c r="L8" s="1"/>
      <c r="M8" s="1"/>
      <c r="N8" s="1"/>
      <c r="O8" s="1"/>
      <c r="P8" s="1"/>
      <c r="Q8" s="1"/>
      <c r="R8" s="1"/>
      <c r="S8" s="1"/>
      <c r="T8" s="1"/>
      <c r="U8" s="1"/>
      <c r="V8" s="1"/>
      <c r="W8" s="1"/>
      <c r="X8" s="1"/>
      <c r="Y8" s="1"/>
    </row>
    <row r="9" spans="1:25" ht="93" customHeight="1">
      <c r="B9" s="23" t="s">
        <v>63</v>
      </c>
      <c r="C9" s="34" t="s">
        <v>64</v>
      </c>
      <c r="D9" s="34" t="s">
        <v>65</v>
      </c>
      <c r="E9" s="34" t="s">
        <v>66</v>
      </c>
      <c r="F9" s="34" t="s">
        <v>67</v>
      </c>
      <c r="G9" s="34" t="s">
        <v>68</v>
      </c>
      <c r="H9" s="12"/>
      <c r="I9" s="1"/>
      <c r="J9" s="1"/>
      <c r="K9" s="1"/>
      <c r="L9" s="1"/>
      <c r="M9" s="1"/>
      <c r="N9" s="1"/>
      <c r="O9" s="1"/>
      <c r="P9" s="1"/>
      <c r="Q9" s="1"/>
      <c r="R9" s="1"/>
      <c r="S9" s="1"/>
      <c r="T9" s="1"/>
      <c r="U9" s="1"/>
      <c r="V9" s="1"/>
      <c r="W9" s="1"/>
      <c r="X9" s="1"/>
      <c r="Y9" s="1"/>
    </row>
    <row r="10" spans="1:25" ht="115.5" customHeight="1">
      <c r="B10" s="23" t="s">
        <v>69</v>
      </c>
      <c r="C10" s="34" t="s">
        <v>70</v>
      </c>
      <c r="D10" s="34" t="s">
        <v>71</v>
      </c>
      <c r="E10" s="34" t="s">
        <v>72</v>
      </c>
      <c r="F10" s="34" t="s">
        <v>73</v>
      </c>
      <c r="G10" s="34" t="s">
        <v>74</v>
      </c>
      <c r="H10" s="12"/>
      <c r="I10" s="1"/>
      <c r="J10" s="1"/>
      <c r="K10" s="1"/>
      <c r="L10" s="1"/>
      <c r="M10" s="1"/>
      <c r="N10" s="1"/>
      <c r="O10" s="1"/>
      <c r="P10" s="1"/>
      <c r="Q10" s="1"/>
      <c r="R10" s="1"/>
      <c r="S10" s="1"/>
      <c r="T10" s="1"/>
      <c r="U10" s="1"/>
      <c r="V10" s="1"/>
      <c r="W10" s="1"/>
      <c r="X10" s="1"/>
      <c r="Y10" s="1"/>
    </row>
    <row r="11" spans="1:25" ht="105" customHeight="1">
      <c r="B11" s="23" t="s">
        <v>24</v>
      </c>
      <c r="C11" s="34" t="s">
        <v>75</v>
      </c>
      <c r="D11" s="34" t="s">
        <v>76</v>
      </c>
      <c r="E11" s="34" t="s">
        <v>77</v>
      </c>
      <c r="F11" s="34" t="s">
        <v>78</v>
      </c>
      <c r="G11" s="34" t="s">
        <v>79</v>
      </c>
      <c r="H11" s="12"/>
      <c r="I11" s="1"/>
      <c r="J11" s="1"/>
      <c r="K11" s="1"/>
      <c r="L11" s="1"/>
      <c r="M11" s="1"/>
      <c r="N11" s="1"/>
      <c r="O11" s="1"/>
      <c r="P11" s="1"/>
      <c r="Q11" s="1"/>
      <c r="R11" s="1"/>
      <c r="S11" s="1"/>
      <c r="T11" s="1"/>
      <c r="U11" s="1"/>
      <c r="V11" s="1"/>
      <c r="W11" s="1"/>
      <c r="X11" s="1"/>
      <c r="Y11" s="1"/>
    </row>
    <row r="12" spans="1:25" ht="93.75" customHeight="1">
      <c r="B12" s="23" t="s">
        <v>80</v>
      </c>
      <c r="C12" s="34" t="s">
        <v>81</v>
      </c>
      <c r="D12" s="34" t="s">
        <v>82</v>
      </c>
      <c r="E12" s="34" t="s">
        <v>149</v>
      </c>
      <c r="F12" s="34" t="s">
        <v>83</v>
      </c>
      <c r="G12" s="34" t="s">
        <v>84</v>
      </c>
      <c r="H12" s="12"/>
      <c r="I12" s="1"/>
      <c r="J12" s="1"/>
      <c r="K12" s="1"/>
      <c r="L12" s="1"/>
      <c r="M12" s="1"/>
      <c r="N12" s="1"/>
      <c r="O12" s="1"/>
      <c r="P12" s="1"/>
      <c r="Q12" s="1"/>
      <c r="R12" s="1"/>
      <c r="S12" s="1"/>
      <c r="T12" s="1"/>
      <c r="U12" s="1"/>
      <c r="V12" s="1"/>
      <c r="W12" s="1"/>
      <c r="X12" s="1"/>
      <c r="Y12" s="1"/>
    </row>
    <row r="13" spans="1:25" ht="114" customHeight="1">
      <c r="B13" s="248" t="s">
        <v>85</v>
      </c>
      <c r="C13" s="248"/>
      <c r="D13" s="248"/>
      <c r="E13" s="248"/>
      <c r="F13" s="248"/>
      <c r="G13" s="248"/>
      <c r="H13" s="12"/>
      <c r="I13" s="1"/>
      <c r="J13" s="1"/>
      <c r="K13" s="1"/>
      <c r="L13" s="1"/>
      <c r="M13" s="1"/>
      <c r="N13" s="1"/>
      <c r="O13" s="1"/>
      <c r="P13" s="1"/>
      <c r="Q13" s="1"/>
      <c r="R13" s="1"/>
      <c r="S13" s="1"/>
      <c r="T13" s="1"/>
      <c r="U13" s="1"/>
      <c r="V13" s="1"/>
      <c r="W13" s="1"/>
      <c r="X13" s="1"/>
      <c r="Y13" s="1"/>
    </row>
    <row r="14" spans="1:25">
      <c r="B14" s="35"/>
      <c r="C14" s="35"/>
      <c r="D14" s="12"/>
      <c r="E14" s="12"/>
      <c r="F14" s="12"/>
      <c r="G14" s="12"/>
      <c r="H14" s="12"/>
      <c r="I14" s="1"/>
      <c r="J14" s="1"/>
      <c r="K14" s="1"/>
      <c r="L14" s="1"/>
      <c r="M14" s="1"/>
      <c r="N14" s="1"/>
      <c r="O14" s="1"/>
      <c r="P14" s="1"/>
      <c r="Q14" s="1"/>
      <c r="R14" s="1"/>
      <c r="S14" s="1"/>
      <c r="T14" s="1"/>
      <c r="U14" s="1"/>
      <c r="V14" s="1"/>
      <c r="W14" s="1"/>
      <c r="X14" s="1"/>
      <c r="Y14" s="1"/>
    </row>
    <row r="15" spans="1:25">
      <c r="B15" s="35"/>
      <c r="C15" s="35"/>
      <c r="D15" s="12"/>
      <c r="E15" s="12"/>
      <c r="F15" s="12"/>
      <c r="G15" s="12"/>
      <c r="H15" s="12"/>
      <c r="I15" s="1"/>
      <c r="J15" s="1"/>
      <c r="K15" s="1"/>
      <c r="L15" s="1"/>
      <c r="M15" s="1"/>
      <c r="N15" s="1"/>
      <c r="O15" s="1"/>
      <c r="P15" s="1"/>
      <c r="Q15" s="1"/>
      <c r="R15" s="1"/>
      <c r="S15" s="1"/>
      <c r="T15" s="1"/>
      <c r="U15" s="1"/>
      <c r="V15" s="1"/>
      <c r="W15" s="1"/>
      <c r="X15" s="1"/>
      <c r="Y15" s="1"/>
    </row>
    <row r="16" spans="1:25" hidden="1">
      <c r="A16" s="1"/>
      <c r="B16" s="1"/>
      <c r="C16" s="1"/>
      <c r="D16" s="1"/>
      <c r="E16" s="1"/>
      <c r="F16" s="1"/>
      <c r="G16" s="1"/>
      <c r="H16" s="1"/>
      <c r="I16" s="1"/>
      <c r="J16" s="1"/>
      <c r="K16" s="1"/>
      <c r="L16" s="1"/>
      <c r="M16" s="1"/>
      <c r="N16" s="1"/>
      <c r="O16" s="1"/>
      <c r="P16" s="1"/>
      <c r="Q16" s="1"/>
      <c r="R16" s="1"/>
      <c r="S16" s="1"/>
      <c r="T16" s="1"/>
      <c r="U16" s="1"/>
      <c r="V16" s="1"/>
      <c r="W16" s="1"/>
      <c r="X16" s="1"/>
      <c r="Y16" s="1"/>
    </row>
    <row r="17" spans="1:25" hidden="1">
      <c r="A17" s="1"/>
      <c r="B17" s="1"/>
      <c r="C17" s="1"/>
      <c r="D17" s="1"/>
      <c r="E17" s="1"/>
      <c r="F17" s="1"/>
      <c r="G17" s="1"/>
      <c r="H17" s="1"/>
      <c r="I17" s="1"/>
      <c r="J17" s="1"/>
      <c r="K17" s="1"/>
      <c r="L17" s="1"/>
      <c r="M17" s="1"/>
      <c r="N17" s="1"/>
      <c r="O17" s="1"/>
      <c r="P17" s="1"/>
      <c r="Q17" s="1"/>
      <c r="R17" s="1"/>
      <c r="S17" s="1"/>
      <c r="T17" s="1"/>
      <c r="U17" s="1"/>
      <c r="V17" s="1"/>
      <c r="W17" s="1"/>
      <c r="X17" s="1"/>
      <c r="Y17" s="1"/>
    </row>
    <row r="18" spans="1:25" hidden="1">
      <c r="A18" s="1"/>
      <c r="B18" s="1"/>
      <c r="C18" s="1"/>
      <c r="D18" s="1"/>
      <c r="E18" s="1"/>
      <c r="F18" s="1"/>
      <c r="G18" s="1"/>
      <c r="H18" s="1"/>
      <c r="I18" s="1"/>
      <c r="J18" s="1"/>
      <c r="K18" s="1"/>
      <c r="L18" s="1"/>
      <c r="M18" s="1"/>
      <c r="N18" s="1"/>
      <c r="O18" s="1"/>
      <c r="P18" s="1"/>
      <c r="Q18" s="1"/>
      <c r="R18" s="1"/>
      <c r="S18" s="1"/>
      <c r="T18" s="1"/>
      <c r="U18" s="1"/>
      <c r="V18" s="1"/>
      <c r="W18" s="1"/>
      <c r="X18" s="1"/>
      <c r="Y18" s="1"/>
    </row>
    <row r="19" spans="1:25" hidden="1">
      <c r="A19" s="1"/>
      <c r="B19" s="1"/>
      <c r="C19" s="1"/>
      <c r="D19" s="1"/>
      <c r="E19" s="1"/>
      <c r="F19" s="1"/>
      <c r="G19" s="1"/>
      <c r="H19" s="1"/>
      <c r="I19" s="1"/>
      <c r="J19" s="1"/>
      <c r="K19" s="1"/>
      <c r="L19" s="1"/>
      <c r="M19" s="1"/>
      <c r="N19" s="1"/>
      <c r="O19" s="1"/>
      <c r="P19" s="1"/>
      <c r="Q19" s="1"/>
      <c r="R19" s="1"/>
      <c r="S19" s="1"/>
      <c r="T19" s="1"/>
      <c r="U19" s="1"/>
      <c r="V19" s="1"/>
      <c r="W19" s="1"/>
      <c r="X19" s="1"/>
      <c r="Y19" s="1"/>
    </row>
    <row r="20" spans="1:25" hidden="1">
      <c r="A20" s="1"/>
      <c r="B20" s="1"/>
      <c r="C20" s="1"/>
      <c r="D20" s="1"/>
      <c r="E20" s="1"/>
      <c r="F20" s="1"/>
      <c r="G20" s="1"/>
      <c r="H20" s="1"/>
      <c r="I20" s="1"/>
      <c r="J20" s="1"/>
      <c r="K20" s="1"/>
      <c r="L20" s="1"/>
      <c r="M20" s="1"/>
      <c r="N20" s="1"/>
      <c r="O20" s="1"/>
      <c r="P20" s="1"/>
      <c r="Q20" s="1"/>
      <c r="R20" s="1"/>
      <c r="S20" s="1"/>
      <c r="T20" s="1"/>
      <c r="U20" s="1"/>
      <c r="V20" s="1"/>
      <c r="W20" s="1"/>
      <c r="X20" s="1"/>
      <c r="Y20" s="1"/>
    </row>
    <row r="21" spans="1:25" hidden="1">
      <c r="A21" s="1"/>
      <c r="B21" s="1"/>
      <c r="C21" s="1"/>
      <c r="D21" s="1"/>
      <c r="E21" s="1"/>
      <c r="F21" s="1"/>
      <c r="G21" s="1"/>
      <c r="H21" s="1"/>
      <c r="I21" s="1"/>
      <c r="J21" s="1"/>
      <c r="K21" s="1"/>
      <c r="L21" s="1"/>
      <c r="M21" s="1"/>
      <c r="N21" s="1"/>
      <c r="O21" s="1"/>
      <c r="P21" s="1"/>
      <c r="Q21" s="1"/>
      <c r="R21" s="1"/>
      <c r="S21" s="1"/>
      <c r="T21" s="1"/>
      <c r="U21" s="1"/>
      <c r="V21" s="1"/>
      <c r="W21" s="1"/>
      <c r="X21" s="1"/>
      <c r="Y21" s="1"/>
    </row>
    <row r="22" spans="1:25" hidden="1">
      <c r="A22" s="1"/>
      <c r="B22" s="1"/>
      <c r="C22" s="1"/>
      <c r="D22" s="1"/>
      <c r="E22" s="1"/>
      <c r="F22" s="1"/>
      <c r="G22" s="1"/>
      <c r="H22" s="1"/>
      <c r="I22" s="1"/>
      <c r="J22" s="1"/>
      <c r="K22" s="1"/>
      <c r="L22" s="1"/>
      <c r="M22" s="1"/>
      <c r="N22" s="1"/>
      <c r="O22" s="1"/>
      <c r="P22" s="1"/>
      <c r="Q22" s="1"/>
      <c r="R22" s="1"/>
      <c r="S22" s="1"/>
      <c r="T22" s="1"/>
      <c r="U22" s="1"/>
      <c r="V22" s="1"/>
      <c r="W22" s="1"/>
      <c r="X22" s="1"/>
      <c r="Y22" s="1"/>
    </row>
    <row r="23" spans="1:25" hidden="1">
      <c r="A23" s="1"/>
      <c r="B23" s="1"/>
      <c r="C23" s="1"/>
      <c r="D23" s="1"/>
      <c r="E23" s="1"/>
      <c r="F23" s="1"/>
      <c r="G23" s="1"/>
      <c r="H23" s="1"/>
      <c r="I23" s="1"/>
      <c r="J23" s="1"/>
      <c r="K23" s="1"/>
      <c r="L23" s="1"/>
      <c r="M23" s="1"/>
      <c r="N23" s="1"/>
      <c r="O23" s="1"/>
      <c r="P23" s="1"/>
      <c r="Q23" s="1"/>
      <c r="R23" s="1"/>
      <c r="S23" s="1"/>
      <c r="T23" s="1"/>
      <c r="U23" s="1"/>
      <c r="V23" s="1"/>
      <c r="W23" s="1"/>
      <c r="X23" s="1"/>
      <c r="Y23" s="1"/>
    </row>
    <row r="24" spans="1:25" hidden="1">
      <c r="A24" s="1"/>
      <c r="B24" s="1"/>
      <c r="C24" s="1"/>
      <c r="D24" s="1"/>
      <c r="E24" s="1"/>
      <c r="F24" s="1"/>
      <c r="G24" s="1"/>
      <c r="H24" s="1"/>
      <c r="I24" s="1"/>
      <c r="J24" s="1"/>
      <c r="K24" s="1"/>
      <c r="L24" s="1"/>
      <c r="M24" s="1"/>
      <c r="N24" s="1"/>
      <c r="O24" s="1"/>
      <c r="P24" s="1"/>
      <c r="Q24" s="1"/>
      <c r="R24" s="1"/>
      <c r="S24" s="1"/>
      <c r="T24" s="1"/>
      <c r="U24" s="1"/>
      <c r="V24" s="1"/>
      <c r="W24" s="1"/>
      <c r="X24" s="1"/>
      <c r="Y24" s="1"/>
    </row>
    <row r="25" spans="1:25" hidden="1">
      <c r="A25" s="1"/>
      <c r="B25" s="1"/>
      <c r="C25" s="1"/>
      <c r="D25" s="1"/>
      <c r="E25" s="1"/>
      <c r="F25" s="1"/>
      <c r="G25" s="1"/>
      <c r="H25" s="1"/>
      <c r="I25" s="1"/>
      <c r="J25" s="1"/>
      <c r="K25" s="1"/>
      <c r="L25" s="1"/>
      <c r="M25" s="1"/>
      <c r="N25" s="1"/>
      <c r="O25" s="1"/>
      <c r="P25" s="1"/>
      <c r="Q25" s="1"/>
      <c r="R25" s="1"/>
      <c r="S25" s="1"/>
      <c r="T25" s="1"/>
      <c r="U25" s="1"/>
      <c r="V25" s="1"/>
      <c r="W25" s="1"/>
      <c r="X25" s="1"/>
      <c r="Y25" s="1"/>
    </row>
    <row r="26" spans="1:25" hidden="1">
      <c r="A26" s="1"/>
      <c r="B26" s="1"/>
      <c r="C26" s="1"/>
      <c r="D26" s="1"/>
      <c r="E26" s="1"/>
      <c r="F26" s="1"/>
      <c r="G26" s="1"/>
      <c r="H26" s="1"/>
      <c r="I26" s="1"/>
      <c r="J26" s="1"/>
      <c r="K26" s="1"/>
      <c r="L26" s="1"/>
      <c r="M26" s="1"/>
      <c r="N26" s="1"/>
      <c r="O26" s="1"/>
      <c r="P26" s="1"/>
      <c r="Q26" s="1"/>
      <c r="R26" s="1"/>
      <c r="S26" s="1"/>
      <c r="T26" s="1"/>
      <c r="U26" s="1"/>
      <c r="V26" s="1"/>
      <c r="W26" s="1"/>
      <c r="X26" s="1"/>
      <c r="Y26" s="1"/>
    </row>
    <row r="27" spans="1:25" hidden="1">
      <c r="A27" s="1"/>
      <c r="B27" s="1"/>
      <c r="C27" s="1"/>
      <c r="D27" s="1"/>
      <c r="E27" s="1"/>
      <c r="F27" s="1"/>
      <c r="G27" s="1"/>
      <c r="H27" s="1"/>
      <c r="I27" s="1"/>
      <c r="J27" s="1"/>
      <c r="K27" s="1"/>
      <c r="L27" s="1"/>
      <c r="M27" s="1"/>
      <c r="N27" s="1"/>
      <c r="O27" s="1"/>
      <c r="P27" s="1"/>
      <c r="Q27" s="1"/>
      <c r="R27" s="1"/>
      <c r="S27" s="1"/>
      <c r="T27" s="1"/>
      <c r="U27" s="1"/>
      <c r="V27" s="1"/>
      <c r="W27" s="1"/>
      <c r="X27" s="1"/>
      <c r="Y27" s="1"/>
    </row>
    <row r="28" spans="1:25" hidden="1">
      <c r="A28" s="1"/>
      <c r="B28" s="1"/>
      <c r="C28" s="1"/>
      <c r="D28" s="1"/>
      <c r="E28" s="1"/>
      <c r="F28" s="1"/>
      <c r="G28" s="1"/>
      <c r="H28" s="1"/>
      <c r="I28" s="1"/>
      <c r="J28" s="1"/>
      <c r="K28" s="1"/>
      <c r="L28" s="1"/>
      <c r="M28" s="1"/>
      <c r="N28" s="1"/>
      <c r="O28" s="1"/>
      <c r="P28" s="1"/>
      <c r="Q28" s="1"/>
      <c r="R28" s="1"/>
      <c r="S28" s="1"/>
      <c r="T28" s="1"/>
      <c r="U28" s="1"/>
      <c r="V28" s="1"/>
      <c r="W28" s="1"/>
      <c r="X28" s="1"/>
      <c r="Y28" s="1"/>
    </row>
    <row r="29" spans="1:25" hidden="1">
      <c r="A29" s="1"/>
      <c r="B29" s="1"/>
      <c r="C29" s="1"/>
      <c r="D29" s="1"/>
      <c r="E29" s="1"/>
      <c r="F29" s="1"/>
      <c r="G29" s="1"/>
      <c r="H29" s="1"/>
      <c r="I29" s="1"/>
      <c r="J29" s="1"/>
      <c r="K29" s="1"/>
      <c r="L29" s="1"/>
      <c r="M29" s="1"/>
      <c r="N29" s="1"/>
      <c r="O29" s="1"/>
      <c r="P29" s="1"/>
      <c r="Q29" s="1"/>
      <c r="R29" s="1"/>
      <c r="S29" s="1"/>
      <c r="T29" s="1"/>
      <c r="U29" s="1"/>
      <c r="V29" s="1"/>
      <c r="W29" s="1"/>
      <c r="X29" s="1"/>
      <c r="Y29" s="1"/>
    </row>
    <row r="30" spans="1:25" hidden="1">
      <c r="A30" s="1"/>
      <c r="B30" s="1"/>
      <c r="C30" s="1"/>
      <c r="D30" s="1"/>
      <c r="E30" s="1"/>
      <c r="F30" s="1"/>
      <c r="G30" s="1"/>
      <c r="H30" s="1"/>
      <c r="I30" s="1"/>
      <c r="J30" s="1"/>
      <c r="K30" s="1"/>
      <c r="L30" s="1"/>
      <c r="M30" s="1"/>
      <c r="N30" s="1"/>
      <c r="O30" s="1"/>
      <c r="P30" s="1"/>
      <c r="Q30" s="1"/>
      <c r="R30" s="1"/>
      <c r="S30" s="1"/>
      <c r="T30" s="1"/>
      <c r="U30" s="1"/>
      <c r="V30" s="1"/>
      <c r="W30" s="1"/>
      <c r="X30" s="1"/>
      <c r="Y30" s="1"/>
    </row>
    <row r="31" spans="1:25" hidden="1">
      <c r="A31" s="1"/>
      <c r="B31" s="1"/>
      <c r="C31" s="1"/>
      <c r="D31" s="1"/>
      <c r="E31" s="1"/>
      <c r="F31" s="1"/>
      <c r="G31" s="1"/>
      <c r="H31" s="1"/>
      <c r="I31" s="1"/>
      <c r="J31" s="1"/>
      <c r="K31" s="1"/>
      <c r="L31" s="1"/>
      <c r="M31" s="1"/>
      <c r="N31" s="1"/>
      <c r="O31" s="1"/>
      <c r="P31" s="1"/>
      <c r="Q31" s="1"/>
      <c r="R31" s="1"/>
      <c r="S31" s="1"/>
      <c r="T31" s="1"/>
      <c r="U31" s="1"/>
      <c r="V31" s="1"/>
      <c r="W31" s="1"/>
      <c r="X31" s="1"/>
      <c r="Y31" s="1"/>
    </row>
    <row r="32" spans="1:25" hidden="1">
      <c r="A32" s="1"/>
      <c r="B32" s="1"/>
      <c r="C32" s="1"/>
      <c r="D32" s="1"/>
      <c r="E32" s="1"/>
      <c r="F32" s="1"/>
      <c r="G32" s="1"/>
      <c r="H32" s="1"/>
      <c r="I32" s="1"/>
      <c r="J32" s="1"/>
      <c r="K32" s="1"/>
      <c r="L32" s="1"/>
      <c r="M32" s="1"/>
      <c r="N32" s="1"/>
      <c r="O32" s="1"/>
      <c r="P32" s="1"/>
      <c r="Q32" s="1"/>
      <c r="R32" s="1"/>
      <c r="S32" s="1"/>
      <c r="T32" s="1"/>
      <c r="U32" s="1"/>
      <c r="V32" s="1"/>
      <c r="W32" s="1"/>
      <c r="X32" s="1"/>
      <c r="Y32" s="1"/>
    </row>
    <row r="33" spans="1:25" hidden="1">
      <c r="A33" s="1"/>
      <c r="B33" s="1"/>
      <c r="C33" s="1"/>
      <c r="D33" s="1"/>
      <c r="E33" s="1"/>
      <c r="F33" s="1"/>
      <c r="G33" s="1"/>
      <c r="H33" s="1"/>
      <c r="I33" s="1"/>
      <c r="J33" s="1"/>
      <c r="K33" s="1"/>
      <c r="L33" s="1"/>
      <c r="M33" s="1"/>
      <c r="N33" s="1"/>
      <c r="O33" s="1"/>
      <c r="P33" s="1"/>
      <c r="Q33" s="1"/>
      <c r="R33" s="1"/>
      <c r="S33" s="1"/>
      <c r="T33" s="1"/>
      <c r="U33" s="1"/>
      <c r="V33" s="1"/>
      <c r="W33" s="1"/>
      <c r="X33" s="1"/>
      <c r="Y33" s="1"/>
    </row>
    <row r="34" spans="1:25" hidden="1">
      <c r="A34" s="1"/>
      <c r="B34" s="1"/>
      <c r="C34" s="1"/>
      <c r="D34" s="1"/>
      <c r="E34" s="1"/>
      <c r="F34" s="1"/>
      <c r="G34" s="1"/>
      <c r="H34" s="1"/>
      <c r="I34" s="1"/>
      <c r="J34" s="1"/>
      <c r="K34" s="1"/>
      <c r="L34" s="1"/>
      <c r="M34" s="1"/>
      <c r="N34" s="1"/>
      <c r="O34" s="1"/>
      <c r="P34" s="1"/>
      <c r="Q34" s="1"/>
      <c r="R34" s="1"/>
      <c r="S34" s="1"/>
      <c r="T34" s="1"/>
      <c r="U34" s="1"/>
      <c r="V34" s="1"/>
      <c r="W34" s="1"/>
      <c r="X34" s="1"/>
      <c r="Y34" s="1"/>
    </row>
    <row r="35" spans="1:25" hidden="1">
      <c r="A35" s="1"/>
      <c r="B35" s="1"/>
      <c r="C35" s="1"/>
      <c r="D35" s="1"/>
      <c r="E35" s="1"/>
      <c r="F35" s="1"/>
      <c r="G35" s="1"/>
      <c r="H35" s="1"/>
      <c r="I35" s="1"/>
      <c r="J35" s="1"/>
      <c r="K35" s="1"/>
      <c r="L35" s="1"/>
      <c r="M35" s="1"/>
      <c r="N35" s="1"/>
      <c r="O35" s="1"/>
      <c r="P35" s="1"/>
      <c r="Q35" s="1"/>
      <c r="R35" s="1"/>
      <c r="S35" s="1"/>
      <c r="T35" s="1"/>
      <c r="U35" s="1"/>
      <c r="V35" s="1"/>
      <c r="W35" s="1"/>
      <c r="X35" s="1"/>
      <c r="Y35" s="1"/>
    </row>
    <row r="36" spans="1:25" hidden="1">
      <c r="A36" s="1"/>
      <c r="B36" s="1"/>
      <c r="C36" s="1"/>
      <c r="D36" s="1"/>
      <c r="E36" s="1"/>
      <c r="F36" s="1"/>
      <c r="G36" s="1"/>
      <c r="H36" s="1"/>
      <c r="I36" s="1"/>
      <c r="J36" s="1"/>
      <c r="K36" s="1"/>
      <c r="L36" s="1"/>
      <c r="M36" s="1"/>
      <c r="N36" s="1"/>
      <c r="O36" s="1"/>
      <c r="P36" s="1"/>
      <c r="Q36" s="1"/>
      <c r="R36" s="1"/>
      <c r="S36" s="1"/>
      <c r="T36" s="1"/>
      <c r="U36" s="1"/>
      <c r="V36" s="1"/>
      <c r="W36" s="1"/>
      <c r="X36" s="1"/>
      <c r="Y36" s="1"/>
    </row>
    <row r="37" spans="1:25" hidden="1">
      <c r="A37" s="1"/>
      <c r="B37" s="1"/>
      <c r="C37" s="1"/>
      <c r="D37" s="1"/>
      <c r="E37" s="1"/>
      <c r="F37" s="1"/>
      <c r="G37" s="1"/>
      <c r="H37" s="1"/>
      <c r="I37" s="1"/>
      <c r="J37" s="1"/>
      <c r="K37" s="1"/>
      <c r="L37" s="1"/>
      <c r="M37" s="1"/>
      <c r="N37" s="1"/>
      <c r="O37" s="1"/>
      <c r="P37" s="1"/>
      <c r="Q37" s="1"/>
      <c r="R37" s="1"/>
      <c r="S37" s="1"/>
      <c r="T37" s="1"/>
      <c r="U37" s="1"/>
      <c r="V37" s="1"/>
      <c r="W37" s="1"/>
      <c r="X37" s="1"/>
      <c r="Y37" s="1"/>
    </row>
    <row r="38" spans="1:25" hidden="1">
      <c r="A38" s="1"/>
      <c r="B38" s="1"/>
      <c r="C38" s="1"/>
      <c r="D38" s="1"/>
      <c r="E38" s="1"/>
      <c r="F38" s="1"/>
      <c r="G38" s="1"/>
      <c r="H38" s="1"/>
      <c r="I38" s="1"/>
      <c r="J38" s="1"/>
      <c r="K38" s="1"/>
      <c r="L38" s="1"/>
      <c r="M38" s="1"/>
      <c r="N38" s="1"/>
      <c r="O38" s="1"/>
      <c r="P38" s="1"/>
      <c r="Q38" s="1"/>
      <c r="R38" s="1"/>
      <c r="S38" s="1"/>
      <c r="T38" s="1"/>
      <c r="U38" s="1"/>
      <c r="V38" s="1"/>
      <c r="W38" s="1"/>
      <c r="X38" s="1"/>
      <c r="Y38" s="1"/>
    </row>
    <row r="39" spans="1:25" hidden="1">
      <c r="A39" s="1"/>
      <c r="B39" s="1"/>
      <c r="C39" s="1"/>
      <c r="D39" s="1"/>
      <c r="E39" s="1"/>
      <c r="F39" s="1"/>
      <c r="G39" s="1"/>
      <c r="H39" s="1"/>
      <c r="I39" s="1"/>
      <c r="J39" s="1"/>
      <c r="K39" s="1"/>
      <c r="L39" s="1"/>
      <c r="M39" s="1"/>
      <c r="N39" s="1"/>
      <c r="O39" s="1"/>
      <c r="P39" s="1"/>
      <c r="Q39" s="1"/>
      <c r="R39" s="1"/>
      <c r="S39" s="1"/>
      <c r="T39" s="1"/>
      <c r="U39" s="1"/>
      <c r="V39" s="1"/>
      <c r="W39" s="1"/>
      <c r="X39" s="1"/>
      <c r="Y39" s="1"/>
    </row>
    <row r="40" spans="1:25" hidden="1">
      <c r="A40" s="1"/>
      <c r="B40" s="1"/>
      <c r="C40" s="1"/>
      <c r="D40" s="1"/>
      <c r="E40" s="1"/>
      <c r="F40" s="1"/>
      <c r="G40" s="1"/>
      <c r="H40" s="1"/>
      <c r="I40" s="1"/>
      <c r="J40" s="1"/>
      <c r="K40" s="1"/>
      <c r="L40" s="1"/>
      <c r="M40" s="1"/>
      <c r="N40" s="1"/>
      <c r="O40" s="1"/>
      <c r="P40" s="1"/>
      <c r="Q40" s="1"/>
      <c r="R40" s="1"/>
      <c r="S40" s="1"/>
      <c r="T40" s="1"/>
      <c r="U40" s="1"/>
      <c r="V40" s="1"/>
      <c r="W40" s="1"/>
      <c r="X40" s="1"/>
      <c r="Y40" s="1"/>
    </row>
    <row r="41" spans="1:25" hidden="1">
      <c r="A41" s="1"/>
      <c r="B41" s="1"/>
      <c r="C41" s="1"/>
      <c r="D41" s="1"/>
      <c r="E41" s="1"/>
      <c r="F41" s="1"/>
      <c r="G41" s="1"/>
      <c r="H41" s="1"/>
      <c r="I41" s="1"/>
      <c r="J41" s="1"/>
      <c r="K41" s="1"/>
      <c r="L41" s="1"/>
      <c r="M41" s="1"/>
      <c r="N41" s="1"/>
      <c r="O41" s="1"/>
      <c r="P41" s="1"/>
      <c r="Q41" s="1"/>
      <c r="R41" s="1"/>
      <c r="S41" s="1"/>
      <c r="T41" s="1"/>
      <c r="U41" s="1"/>
      <c r="V41" s="1"/>
      <c r="W41" s="1"/>
      <c r="X41" s="1"/>
      <c r="Y41" s="1"/>
    </row>
    <row r="42" spans="1:25" hidden="1">
      <c r="A42" s="1"/>
      <c r="B42" s="1"/>
      <c r="C42" s="1"/>
      <c r="D42" s="1"/>
      <c r="E42" s="1"/>
      <c r="F42" s="1"/>
      <c r="G42" s="1"/>
      <c r="H42" s="1"/>
      <c r="I42" s="1"/>
      <c r="J42" s="1"/>
      <c r="K42" s="1"/>
      <c r="L42" s="1"/>
      <c r="M42" s="1"/>
      <c r="N42" s="1"/>
      <c r="O42" s="1"/>
      <c r="P42" s="1"/>
      <c r="Q42" s="1"/>
      <c r="R42" s="1"/>
      <c r="S42" s="1"/>
      <c r="T42" s="1"/>
      <c r="U42" s="1"/>
      <c r="V42" s="1"/>
      <c r="W42" s="1"/>
      <c r="X42" s="1"/>
      <c r="Y42" s="1"/>
    </row>
    <row r="43" spans="1:25" hidden="1">
      <c r="A43" s="1"/>
      <c r="B43" s="1"/>
      <c r="C43" s="1"/>
      <c r="D43" s="1"/>
      <c r="E43" s="1"/>
      <c r="F43" s="1"/>
      <c r="G43" s="1"/>
      <c r="H43" s="1"/>
      <c r="I43" s="1"/>
      <c r="J43" s="1"/>
      <c r="K43" s="1"/>
      <c r="L43" s="1"/>
      <c r="M43" s="1"/>
      <c r="N43" s="1"/>
      <c r="O43" s="1"/>
      <c r="P43" s="1"/>
      <c r="Q43" s="1"/>
      <c r="R43" s="1"/>
      <c r="S43" s="1"/>
      <c r="T43" s="1"/>
      <c r="U43" s="1"/>
      <c r="V43" s="1"/>
      <c r="W43" s="1"/>
      <c r="X43" s="1"/>
      <c r="Y43" s="1"/>
    </row>
    <row r="44" spans="1:25" hidden="1">
      <c r="A44" s="1"/>
      <c r="B44" s="1"/>
      <c r="C44" s="1"/>
      <c r="D44" s="1"/>
      <c r="E44" s="1"/>
      <c r="F44" s="1"/>
      <c r="G44" s="1"/>
      <c r="H44" s="1"/>
      <c r="I44" s="1"/>
      <c r="J44" s="1"/>
      <c r="K44" s="1"/>
      <c r="L44" s="1"/>
      <c r="M44" s="1"/>
      <c r="N44" s="1"/>
      <c r="O44" s="1"/>
      <c r="P44" s="1"/>
      <c r="Q44" s="1"/>
      <c r="R44" s="1"/>
      <c r="S44" s="1"/>
      <c r="T44" s="1"/>
      <c r="U44" s="1"/>
      <c r="V44" s="1"/>
      <c r="W44" s="1"/>
      <c r="X44" s="1"/>
      <c r="Y44" s="1"/>
    </row>
    <row r="45" spans="1:25" hidden="1">
      <c r="A45" s="1"/>
      <c r="B45" s="1"/>
      <c r="C45" s="1"/>
      <c r="D45" s="1"/>
      <c r="E45" s="1"/>
      <c r="F45" s="1"/>
      <c r="G45" s="1"/>
      <c r="H45" s="1"/>
      <c r="I45" s="1"/>
      <c r="J45" s="1"/>
      <c r="K45" s="1"/>
      <c r="L45" s="1"/>
      <c r="M45" s="1"/>
      <c r="N45" s="1"/>
      <c r="O45" s="1"/>
      <c r="P45" s="1"/>
      <c r="Q45" s="1"/>
      <c r="R45" s="1"/>
      <c r="S45" s="1"/>
      <c r="T45" s="1"/>
      <c r="U45" s="1"/>
      <c r="V45" s="1"/>
      <c r="W45" s="1"/>
      <c r="X45" s="1"/>
      <c r="Y45" s="1"/>
    </row>
    <row r="46" spans="1:25" hidden="1">
      <c r="A46" s="1"/>
      <c r="B46" s="1"/>
      <c r="C46" s="1"/>
      <c r="D46" s="1"/>
      <c r="E46" s="1"/>
      <c r="F46" s="1"/>
      <c r="G46" s="1"/>
      <c r="H46" s="1"/>
      <c r="I46" s="1"/>
      <c r="J46" s="1"/>
      <c r="K46" s="1"/>
      <c r="L46" s="1"/>
      <c r="M46" s="1"/>
      <c r="N46" s="1"/>
      <c r="O46" s="1"/>
      <c r="P46" s="1"/>
      <c r="Q46" s="1"/>
      <c r="R46" s="1"/>
      <c r="S46" s="1"/>
      <c r="T46" s="1"/>
      <c r="U46" s="1"/>
      <c r="V46" s="1"/>
      <c r="W46" s="1"/>
      <c r="X46" s="1"/>
      <c r="Y46" s="1"/>
    </row>
    <row r="47" spans="1:25" hidden="1">
      <c r="A47" s="1"/>
      <c r="B47" s="1"/>
      <c r="C47" s="1"/>
      <c r="D47" s="1"/>
      <c r="E47" s="1"/>
      <c r="F47" s="1"/>
      <c r="G47" s="1"/>
      <c r="H47" s="1"/>
      <c r="I47" s="1"/>
      <c r="J47" s="1"/>
      <c r="K47" s="1"/>
      <c r="L47" s="1"/>
      <c r="M47" s="1"/>
      <c r="N47" s="1"/>
      <c r="O47" s="1"/>
      <c r="P47" s="1"/>
      <c r="Q47" s="1"/>
      <c r="R47" s="1"/>
      <c r="S47" s="1"/>
      <c r="T47" s="1"/>
      <c r="U47" s="1"/>
      <c r="V47" s="1"/>
      <c r="W47" s="1"/>
      <c r="X47" s="1"/>
      <c r="Y47" s="1"/>
    </row>
    <row r="48" spans="1:25" hidden="1">
      <c r="A48" s="1"/>
      <c r="B48" s="1"/>
      <c r="C48" s="1"/>
      <c r="D48" s="1"/>
      <c r="E48" s="1"/>
      <c r="F48" s="1"/>
      <c r="G48" s="1"/>
      <c r="H48" s="1"/>
      <c r="I48" s="1"/>
      <c r="J48" s="1"/>
      <c r="K48" s="1"/>
      <c r="L48" s="1"/>
      <c r="M48" s="1"/>
      <c r="N48" s="1"/>
      <c r="O48" s="1"/>
      <c r="P48" s="1"/>
      <c r="Q48" s="1"/>
      <c r="R48" s="1"/>
      <c r="S48" s="1"/>
      <c r="T48" s="1"/>
      <c r="U48" s="1"/>
      <c r="V48" s="1"/>
      <c r="W48" s="1"/>
      <c r="X48" s="1"/>
      <c r="Y48" s="1"/>
    </row>
    <row r="49" spans="1:25" hidden="1">
      <c r="A49" s="1"/>
      <c r="B49" s="1"/>
      <c r="C49" s="1"/>
      <c r="D49" s="1"/>
      <c r="E49" s="1"/>
      <c r="F49" s="1"/>
      <c r="G49" s="1"/>
      <c r="H49" s="1"/>
      <c r="I49" s="1"/>
      <c r="J49" s="1"/>
      <c r="K49" s="1"/>
      <c r="L49" s="1"/>
      <c r="M49" s="1"/>
      <c r="N49" s="1"/>
      <c r="O49" s="1"/>
      <c r="P49" s="1"/>
      <c r="Q49" s="1"/>
      <c r="R49" s="1"/>
      <c r="S49" s="1"/>
      <c r="T49" s="1"/>
      <c r="U49" s="1"/>
      <c r="V49" s="1"/>
      <c r="W49" s="1"/>
      <c r="X49" s="1"/>
      <c r="Y49" s="1"/>
    </row>
    <row r="50" spans="1:25" hidden="1">
      <c r="A50" s="1"/>
      <c r="B50" s="1"/>
      <c r="C50" s="1"/>
      <c r="D50" s="1"/>
      <c r="E50" s="1"/>
      <c r="F50" s="1"/>
      <c r="G50" s="1"/>
      <c r="H50" s="1"/>
      <c r="I50" s="1"/>
      <c r="J50" s="1"/>
      <c r="K50" s="1"/>
      <c r="L50" s="1"/>
      <c r="M50" s="1"/>
      <c r="N50" s="1"/>
      <c r="O50" s="1"/>
      <c r="P50" s="1"/>
      <c r="Q50" s="1"/>
      <c r="R50" s="1"/>
      <c r="S50" s="1"/>
      <c r="T50" s="1"/>
      <c r="U50" s="1"/>
      <c r="V50" s="1"/>
      <c r="W50" s="1"/>
      <c r="X50" s="1"/>
      <c r="Y50" s="1"/>
    </row>
    <row r="51" spans="1:25" hidden="1">
      <c r="A51" s="1"/>
      <c r="B51" s="1"/>
      <c r="C51" s="1"/>
      <c r="D51" s="1"/>
      <c r="E51" s="1"/>
      <c r="F51" s="1"/>
      <c r="G51" s="1"/>
      <c r="H51" s="1"/>
      <c r="I51" s="1"/>
      <c r="J51" s="1"/>
      <c r="K51" s="1"/>
      <c r="L51" s="1"/>
      <c r="M51" s="1"/>
      <c r="N51" s="1"/>
      <c r="O51" s="1"/>
      <c r="P51" s="1"/>
      <c r="Q51" s="1"/>
      <c r="R51" s="1"/>
      <c r="S51" s="1"/>
      <c r="T51" s="1"/>
      <c r="U51" s="1"/>
      <c r="V51" s="1"/>
      <c r="W51" s="1"/>
      <c r="X51" s="1"/>
      <c r="Y51" s="1"/>
    </row>
    <row r="52" spans="1:25" hidden="1">
      <c r="A52" s="1"/>
      <c r="B52" s="1"/>
      <c r="C52" s="1"/>
      <c r="D52" s="1"/>
      <c r="E52" s="1"/>
      <c r="F52" s="1"/>
      <c r="G52" s="1"/>
      <c r="H52" s="1"/>
      <c r="I52" s="1"/>
      <c r="J52" s="1"/>
      <c r="K52" s="1"/>
      <c r="L52" s="1"/>
      <c r="M52" s="1"/>
      <c r="N52" s="1"/>
      <c r="O52" s="1"/>
      <c r="P52" s="1"/>
      <c r="Q52" s="1"/>
      <c r="R52" s="1"/>
      <c r="S52" s="1"/>
      <c r="T52" s="1"/>
      <c r="U52" s="1"/>
      <c r="V52" s="1"/>
      <c r="W52" s="1"/>
      <c r="X52" s="1"/>
      <c r="Y52" s="1"/>
    </row>
    <row r="53" spans="1:25" hidden="1">
      <c r="A53" s="1"/>
      <c r="B53" s="1"/>
      <c r="C53" s="1"/>
      <c r="D53" s="1"/>
      <c r="E53" s="1"/>
      <c r="F53" s="1"/>
      <c r="G53" s="1"/>
      <c r="H53" s="1"/>
      <c r="I53" s="1"/>
      <c r="J53" s="1"/>
      <c r="K53" s="1"/>
      <c r="L53" s="1"/>
      <c r="M53" s="1"/>
      <c r="N53" s="1"/>
      <c r="O53" s="1"/>
      <c r="P53" s="1"/>
      <c r="Q53" s="1"/>
      <c r="R53" s="1"/>
      <c r="S53" s="1"/>
      <c r="T53" s="1"/>
      <c r="U53" s="1"/>
      <c r="V53" s="1"/>
      <c r="W53" s="1"/>
      <c r="X53" s="1"/>
      <c r="Y53" s="1"/>
    </row>
    <row r="54" spans="1:25" hidden="1">
      <c r="A54" s="1"/>
      <c r="B54" s="1"/>
      <c r="C54" s="1"/>
      <c r="D54" s="1"/>
      <c r="E54" s="1"/>
      <c r="F54" s="1"/>
      <c r="G54" s="1"/>
      <c r="H54" s="1"/>
      <c r="I54" s="1"/>
      <c r="J54" s="1"/>
      <c r="K54" s="1"/>
      <c r="L54" s="1"/>
      <c r="M54" s="1"/>
      <c r="N54" s="1"/>
      <c r="O54" s="1"/>
      <c r="P54" s="1"/>
      <c r="Q54" s="1"/>
      <c r="R54" s="1"/>
      <c r="S54" s="1"/>
      <c r="T54" s="1"/>
      <c r="U54" s="1"/>
      <c r="V54" s="1"/>
      <c r="W54" s="1"/>
      <c r="X54" s="1"/>
      <c r="Y54" s="1"/>
    </row>
    <row r="55" spans="1:25" hidden="1">
      <c r="A55" s="1"/>
      <c r="B55" s="1"/>
      <c r="C55" s="1"/>
      <c r="D55" s="1"/>
      <c r="E55" s="1"/>
      <c r="F55" s="1"/>
      <c r="G55" s="1"/>
      <c r="H55" s="1"/>
      <c r="I55" s="1"/>
      <c r="J55" s="1"/>
      <c r="K55" s="1"/>
      <c r="L55" s="1"/>
      <c r="M55" s="1"/>
      <c r="N55" s="1"/>
      <c r="O55" s="1"/>
      <c r="P55" s="1"/>
      <c r="Q55" s="1"/>
      <c r="R55" s="1"/>
      <c r="S55" s="1"/>
      <c r="T55" s="1"/>
      <c r="U55" s="1"/>
      <c r="V55" s="1"/>
      <c r="W55" s="1"/>
      <c r="X55" s="1"/>
      <c r="Y55" s="1"/>
    </row>
    <row r="56" spans="1:25" hidden="1">
      <c r="A56" s="1"/>
      <c r="B56" s="1"/>
      <c r="C56" s="1"/>
      <c r="D56" s="1"/>
      <c r="E56" s="1"/>
      <c r="F56" s="1"/>
      <c r="G56" s="1"/>
      <c r="H56" s="1"/>
      <c r="I56" s="1"/>
      <c r="J56" s="1"/>
      <c r="K56" s="1"/>
      <c r="L56" s="1"/>
      <c r="M56" s="1"/>
      <c r="N56" s="1"/>
      <c r="O56" s="1"/>
      <c r="P56" s="1"/>
      <c r="Q56" s="1"/>
      <c r="R56" s="1"/>
      <c r="S56" s="1"/>
      <c r="T56" s="1"/>
      <c r="U56" s="1"/>
      <c r="V56" s="1"/>
      <c r="W56" s="1"/>
      <c r="X56" s="1"/>
      <c r="Y56" s="1"/>
    </row>
    <row r="57" spans="1:25" hidden="1">
      <c r="A57" s="1"/>
      <c r="B57" s="1"/>
      <c r="C57" s="1"/>
      <c r="D57" s="1"/>
      <c r="E57" s="1"/>
      <c r="F57" s="1"/>
      <c r="G57" s="1"/>
      <c r="H57" s="1"/>
      <c r="I57" s="1"/>
      <c r="J57" s="1"/>
      <c r="K57" s="1"/>
      <c r="L57" s="1"/>
      <c r="M57" s="1"/>
      <c r="N57" s="1"/>
      <c r="O57" s="1"/>
      <c r="P57" s="1"/>
      <c r="Q57" s="1"/>
      <c r="R57" s="1"/>
      <c r="S57" s="1"/>
      <c r="T57" s="1"/>
      <c r="U57" s="1"/>
      <c r="V57" s="1"/>
      <c r="W57" s="1"/>
      <c r="X57" s="1"/>
      <c r="Y57" s="1"/>
    </row>
    <row r="58" spans="1:25" hidden="1">
      <c r="A58" s="1"/>
      <c r="B58" s="1"/>
      <c r="C58" s="1"/>
      <c r="D58" s="1"/>
      <c r="E58" s="1"/>
      <c r="F58" s="1"/>
      <c r="G58" s="1"/>
      <c r="H58" s="1"/>
      <c r="I58" s="1"/>
      <c r="J58" s="1"/>
      <c r="K58" s="1"/>
      <c r="L58" s="1"/>
      <c r="M58" s="1"/>
      <c r="N58" s="1"/>
      <c r="O58" s="1"/>
      <c r="P58" s="1"/>
      <c r="Q58" s="1"/>
      <c r="R58" s="1"/>
      <c r="S58" s="1"/>
      <c r="T58" s="1"/>
      <c r="U58" s="1"/>
      <c r="V58" s="1"/>
      <c r="W58" s="1"/>
      <c r="X58" s="1"/>
      <c r="Y58" s="1"/>
    </row>
    <row r="59" spans="1:25" hidden="1">
      <c r="A59" s="1"/>
      <c r="B59" s="1"/>
      <c r="C59" s="1"/>
      <c r="D59" s="1"/>
      <c r="E59" s="1"/>
      <c r="F59" s="1"/>
      <c r="G59" s="1"/>
      <c r="H59" s="1"/>
      <c r="I59" s="1"/>
      <c r="J59" s="1"/>
      <c r="K59" s="1"/>
      <c r="L59" s="1"/>
      <c r="M59" s="1"/>
      <c r="N59" s="1"/>
      <c r="O59" s="1"/>
      <c r="P59" s="1"/>
      <c r="Q59" s="1"/>
      <c r="R59" s="1"/>
      <c r="S59" s="1"/>
      <c r="T59" s="1"/>
      <c r="U59" s="1"/>
      <c r="V59" s="1"/>
      <c r="W59" s="1"/>
      <c r="X59" s="1"/>
      <c r="Y59" s="1"/>
    </row>
    <row r="60" spans="1:25" hidden="1">
      <c r="A60" s="1"/>
      <c r="B60" s="1"/>
      <c r="C60" s="1"/>
      <c r="D60" s="1"/>
      <c r="E60" s="1"/>
      <c r="F60" s="1"/>
      <c r="G60" s="1"/>
      <c r="H60" s="1"/>
      <c r="I60" s="1"/>
      <c r="J60" s="1"/>
      <c r="K60" s="1"/>
      <c r="L60" s="1"/>
      <c r="M60" s="1"/>
      <c r="N60" s="1"/>
      <c r="O60" s="1"/>
      <c r="P60" s="1"/>
      <c r="Q60" s="1"/>
      <c r="R60" s="1"/>
      <c r="S60" s="1"/>
      <c r="T60" s="1"/>
      <c r="U60" s="1"/>
      <c r="V60" s="1"/>
      <c r="W60" s="1"/>
      <c r="X60" s="1"/>
      <c r="Y60" s="1"/>
    </row>
    <row r="61" spans="1:25" hidden="1">
      <c r="A61" s="1"/>
      <c r="B61" s="1"/>
      <c r="C61" s="1"/>
      <c r="D61" s="1"/>
      <c r="E61" s="1"/>
      <c r="F61" s="1"/>
      <c r="G61" s="1"/>
      <c r="H61" s="1"/>
      <c r="I61" s="1"/>
      <c r="J61" s="1"/>
      <c r="K61" s="1"/>
      <c r="L61" s="1"/>
      <c r="M61" s="1"/>
      <c r="N61" s="1"/>
      <c r="O61" s="1"/>
      <c r="P61" s="1"/>
      <c r="Q61" s="1"/>
      <c r="R61" s="1"/>
      <c r="S61" s="1"/>
      <c r="T61" s="1"/>
      <c r="U61" s="1"/>
      <c r="V61" s="1"/>
      <c r="W61" s="1"/>
      <c r="X61" s="1"/>
      <c r="Y61" s="1"/>
    </row>
    <row r="62" spans="1:25" hidden="1">
      <c r="A62" s="1"/>
      <c r="B62" s="1"/>
      <c r="C62" s="1"/>
      <c r="D62" s="1"/>
      <c r="E62" s="1"/>
      <c r="F62" s="1"/>
      <c r="G62" s="1"/>
      <c r="H62" s="1"/>
      <c r="I62" s="1"/>
      <c r="J62" s="1"/>
      <c r="K62" s="1"/>
      <c r="L62" s="1"/>
      <c r="M62" s="1"/>
      <c r="N62" s="1"/>
      <c r="O62" s="1"/>
      <c r="P62" s="1"/>
      <c r="Q62" s="1"/>
      <c r="R62" s="1"/>
      <c r="S62" s="1"/>
      <c r="T62" s="1"/>
      <c r="U62" s="1"/>
      <c r="V62" s="1"/>
      <c r="W62" s="1"/>
      <c r="X62" s="1"/>
      <c r="Y62" s="1"/>
    </row>
    <row r="63" spans="1:25" hidden="1">
      <c r="A63" s="1"/>
      <c r="B63" s="1"/>
      <c r="C63" s="1"/>
      <c r="D63" s="1"/>
      <c r="E63" s="1"/>
      <c r="F63" s="1"/>
      <c r="G63" s="1"/>
      <c r="H63" s="1"/>
      <c r="I63" s="1"/>
      <c r="J63" s="1"/>
      <c r="K63" s="1"/>
      <c r="L63" s="1"/>
      <c r="M63" s="1"/>
      <c r="N63" s="1"/>
      <c r="O63" s="1"/>
      <c r="P63" s="1"/>
      <c r="Q63" s="1"/>
      <c r="R63" s="1"/>
      <c r="S63" s="1"/>
      <c r="T63" s="1"/>
      <c r="U63" s="1"/>
      <c r="V63" s="1"/>
      <c r="W63" s="1"/>
      <c r="X63" s="1"/>
      <c r="Y63" s="1"/>
    </row>
    <row r="64" spans="1:25" hidden="1">
      <c r="A64" s="1"/>
      <c r="B64" s="1"/>
      <c r="C64" s="1"/>
      <c r="D64" s="1"/>
      <c r="E64" s="1"/>
      <c r="F64" s="1"/>
      <c r="G64" s="1"/>
      <c r="H64" s="1"/>
      <c r="I64" s="1"/>
      <c r="J64" s="1"/>
      <c r="K64" s="1"/>
      <c r="L64" s="1"/>
      <c r="M64" s="1"/>
      <c r="N64" s="1"/>
      <c r="O64" s="1"/>
      <c r="P64" s="1"/>
      <c r="Q64" s="1"/>
      <c r="R64" s="1"/>
      <c r="S64" s="1"/>
      <c r="T64" s="1"/>
      <c r="U64" s="1"/>
      <c r="V64" s="1"/>
      <c r="W64" s="1"/>
      <c r="X64" s="1"/>
      <c r="Y64" s="1"/>
    </row>
    <row r="65" spans="1:25" hidden="1">
      <c r="A65" s="1"/>
      <c r="B65" s="1"/>
      <c r="C65" s="1"/>
      <c r="D65" s="1"/>
      <c r="E65" s="1"/>
      <c r="F65" s="1"/>
      <c r="G65" s="1"/>
      <c r="H65" s="1"/>
      <c r="I65" s="1"/>
      <c r="J65" s="1"/>
      <c r="K65" s="1"/>
      <c r="L65" s="1"/>
      <c r="M65" s="1"/>
      <c r="N65" s="1"/>
      <c r="O65" s="1"/>
      <c r="P65" s="1"/>
      <c r="Q65" s="1"/>
      <c r="R65" s="1"/>
      <c r="S65" s="1"/>
      <c r="T65" s="1"/>
      <c r="U65" s="1"/>
      <c r="V65" s="1"/>
      <c r="W65" s="1"/>
      <c r="X65" s="1"/>
      <c r="Y65" s="1"/>
    </row>
    <row r="66" spans="1:25" hidden="1">
      <c r="A66" s="1"/>
      <c r="B66" s="1"/>
      <c r="C66" s="1"/>
      <c r="D66" s="1"/>
      <c r="E66" s="1"/>
      <c r="F66" s="1"/>
      <c r="G66" s="1"/>
      <c r="H66" s="1"/>
      <c r="I66" s="1"/>
      <c r="J66" s="1"/>
      <c r="K66" s="1"/>
      <c r="L66" s="1"/>
      <c r="M66" s="1"/>
      <c r="N66" s="1"/>
      <c r="O66" s="1"/>
      <c r="P66" s="1"/>
      <c r="Q66" s="1"/>
      <c r="R66" s="1"/>
      <c r="S66" s="1"/>
      <c r="T66" s="1"/>
      <c r="U66" s="1"/>
      <c r="V66" s="1"/>
      <c r="W66" s="1"/>
      <c r="X66" s="1"/>
      <c r="Y66" s="1"/>
    </row>
    <row r="67" spans="1:25" hidden="1">
      <c r="A67" s="1"/>
      <c r="B67" s="1"/>
      <c r="C67" s="1"/>
      <c r="D67" s="1"/>
      <c r="E67" s="1"/>
      <c r="F67" s="1"/>
      <c r="G67" s="1"/>
      <c r="H67" s="1"/>
      <c r="I67" s="1"/>
      <c r="J67" s="1"/>
      <c r="K67" s="1"/>
      <c r="L67" s="1"/>
      <c r="M67" s="1"/>
      <c r="N67" s="1"/>
      <c r="O67" s="1"/>
      <c r="P67" s="1"/>
      <c r="Q67" s="1"/>
      <c r="R67" s="1"/>
      <c r="S67" s="1"/>
      <c r="T67" s="1"/>
      <c r="U67" s="1"/>
      <c r="V67" s="1"/>
      <c r="W67" s="1"/>
      <c r="X67" s="1"/>
      <c r="Y67" s="1"/>
    </row>
    <row r="68" spans="1:25" hidden="1">
      <c r="A68" s="1"/>
      <c r="B68" s="1"/>
      <c r="C68" s="1"/>
      <c r="D68" s="1"/>
      <c r="E68" s="1"/>
      <c r="F68" s="1"/>
      <c r="G68" s="1"/>
      <c r="H68" s="1"/>
      <c r="I68" s="1"/>
      <c r="J68" s="1"/>
      <c r="K68" s="1"/>
      <c r="L68" s="1"/>
      <c r="M68" s="1"/>
      <c r="N68" s="1"/>
      <c r="O68" s="1"/>
      <c r="P68" s="1"/>
      <c r="Q68" s="1"/>
      <c r="R68" s="1"/>
      <c r="S68" s="1"/>
      <c r="T68" s="1"/>
      <c r="U68" s="1"/>
      <c r="V68" s="1"/>
      <c r="W68" s="1"/>
      <c r="X68" s="1"/>
      <c r="Y68" s="1"/>
    </row>
    <row r="69" spans="1:25" hidden="1">
      <c r="A69" s="1"/>
      <c r="B69" s="1"/>
      <c r="C69" s="1"/>
      <c r="D69" s="1"/>
      <c r="E69" s="1"/>
      <c r="F69" s="1"/>
      <c r="G69" s="1"/>
      <c r="H69" s="1"/>
      <c r="I69" s="1"/>
      <c r="J69" s="1"/>
      <c r="K69" s="1"/>
      <c r="L69" s="1"/>
      <c r="M69" s="1"/>
      <c r="N69" s="1"/>
      <c r="O69" s="1"/>
      <c r="P69" s="1"/>
      <c r="Q69" s="1"/>
      <c r="R69" s="1"/>
      <c r="S69" s="1"/>
      <c r="T69" s="1"/>
      <c r="U69" s="1"/>
      <c r="V69" s="1"/>
      <c r="W69" s="1"/>
      <c r="X69" s="1"/>
      <c r="Y69" s="1"/>
    </row>
  </sheetData>
  <sheetProtection sheet="1" objects="1" scenarios="1"/>
  <customSheetViews>
    <customSheetView guid="{1CEC71CB-DC87-4065-91A5-116B4A83B718}">
      <selection activeCell="D5" sqref="D5"/>
    </customSheetView>
  </customSheetViews>
  <mergeCells count="3">
    <mergeCell ref="C3:G3"/>
    <mergeCell ref="B3:B5"/>
    <mergeCell ref="B13:G13"/>
  </mergeCells>
  <pageMargins left="0.7" right="0.7" top="0.78740157499999996" bottom="0.78740157499999996" header="0.3" footer="0.3"/>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3 h i U 2 u x d v + j A A A A 9 Q A A A B I A H A B D b 2 5 m a W c v U G F j a 2 F n Z S 5 4 b W w g o h g A K K A U A A A A A A A A A A A A A A A A A A A A A A A A A A A A h Y + x D o I w F E V / h X S n D 2 F Q y a M M 6 i a J i Y l x b U q F R i i G F s u / O f h J / o I Q R d 0 c 7 z 1 n u P d x u 2 P a 1 5 V 3 l a 1 R j U 7 I j A b E k 1 o 0 u d J F Q j p 7 8 h c k Z b j j 4 s w L 6 Q 2 y N n F v 8 o S U 1 l 5 i A O c c d R F t 2 g L C I J j B M d v u R S l r T j 6 y + i / 7 S h v L t Z C E 4 e E 1 h o V 0 O a d R O E x C m D r M l P 7 y k Y 3 0 p 8 R V V 9 m u l S y X / n q D M E W E 9 w X 2 B F B L A w Q U A A I A C A A j e G J 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3 h i U y i K R 7 g O A A A A E Q A A A B M A H A B G b 3 J t d W x h c y 9 T Z W N 0 a W 9 u M S 5 t I K I Y A C i g F A A A A A A A A A A A A A A A A A A A A A A A A A A A A C t O T S 7 J z M 9 T C I b Q h t Y A U E s B A i 0 A F A A C A A g A I 3 h i U 2 u x d v + j A A A A 9 Q A A A B I A A A A A A A A A A A A A A A A A A A A A A E N v b m Z p Z y 9 Q Y W N r Y W d l L n h t b F B L A Q I t A B Q A A g A I A C N 4 Y l M P y u m r p A A A A O k A A A A T A A A A A A A A A A A A A A A A A O 8 A A A B b Q 2 9 u d G V u d F 9 U e X B l c 1 0 u e G 1 s U E s B A i 0 A F A A C A A g A I 3 h i 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Q 2 g b 6 r 7 u F C k w k f 8 f p f f u U A A A A A A g A A A A A A A 2 Y A A M A A A A A Q A A A A X G X X 1 C P F N d S w 8 G 2 3 Q O I r B w A A A A A E g A A A o A A A A B A A A A A 0 C H U L Q Q r h H D b A s e g m m 8 8 W U A A A A H D 5 N r p z 3 O 7 o 1 M j 1 P F 6 8 T u m E W 4 l a 5 A r q N j 8 5 M 4 8 z 2 p r Y n V T E E Z X Q l 7 8 G q f F i 7 + 4 U C 5 S / K x Y S l z z T b N Y f g 9 i o X 7 M 9 t S 1 a V m G I H X k z s 5 B p 8 5 E N F A A A A O I u j o + w 9 D G 5 o O L x v n n y F N 1 h f L t d < / D a t a M a s h u p > 
</file>

<file path=customXml/itemProps1.xml><?xml version="1.0" encoding="utf-8"?>
<ds:datastoreItem xmlns:ds="http://schemas.openxmlformats.org/officeDocument/2006/customXml" ds:itemID="{A7C8CCCF-E395-4737-A9D3-4948140939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0 Titelblatt</vt:lpstr>
      <vt:lpstr>1 Energieeffizienz</vt:lpstr>
      <vt:lpstr>2 Klimaneutralität</vt:lpstr>
      <vt:lpstr>3 Klimaresilienzprüfung</vt:lpstr>
      <vt:lpstr>3.1 Ermittlung Klimarisiko</vt:lpstr>
      <vt:lpstr>3.2 Risikobewertung</vt:lpstr>
      <vt:lpstr>3.3 Anpassungspotionen</vt:lpstr>
      <vt:lpstr>zu 3.1 Info - Exposition</vt:lpstr>
      <vt:lpstr>zu 3.2 Info - Risikobewertung</vt:lpstr>
      <vt:lpstr>3.2 Info - Wahrscheinlichkeiten</vt:lpstr>
      <vt:lpstr>'0 Titelblatt'!Druckbereich</vt:lpstr>
      <vt:lpstr>'1 Energieeffizienz'!Druckbereich</vt:lpstr>
      <vt:lpstr>'2 Klimaneutralität'!Druckbereich</vt:lpstr>
      <vt:lpstr>'3 Klimaresilienzprüfung'!Druckbereich</vt:lpstr>
      <vt:lpstr>'3.1 Ermittlung Klimarisiko'!Druckbereich</vt:lpstr>
      <vt:lpstr>'3.2 Risikobewertung'!Druckbereich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Bangert, Armin [KEA-BW]</dc:creator>
  <cp:lastModifiedBy>TLUBN Schmidt, Mark</cp:lastModifiedBy>
  <cp:lastPrinted>2024-02-14T16:49:33Z</cp:lastPrinted>
  <dcterms:created xsi:type="dcterms:W3CDTF">2015-06-05T18:19:34Z</dcterms:created>
  <dcterms:modified xsi:type="dcterms:W3CDTF">2024-06-12T11:20:22Z</dcterms:modified>
</cp:coreProperties>
</file>